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9035" windowHeight="10110" tabRatio="601"/>
  </bookViews>
  <sheets>
    <sheet name="2022-2024 " sheetId="2" r:id="rId1"/>
  </sheets>
  <definedNames>
    <definedName name="_xlnm._FilterDatabase" localSheetId="0" hidden="1">'2022-2024 '!$A$11:$E$214</definedName>
    <definedName name="_xlnm.Print_Titles" localSheetId="0">'2022-2024 '!$11:$11</definedName>
    <definedName name="_xlnm.Print_Area" localSheetId="0">'2022-2024 '!$A$1:$E$214</definedName>
  </definedNames>
  <calcPr calcId="145621"/>
</workbook>
</file>

<file path=xl/calcChain.xml><?xml version="1.0" encoding="utf-8"?>
<calcChain xmlns="http://schemas.openxmlformats.org/spreadsheetml/2006/main">
  <c r="D134" i="2" l="1"/>
  <c r="E134" i="2"/>
  <c r="C134" i="2"/>
  <c r="E166" i="2" l="1"/>
  <c r="D166" i="2"/>
  <c r="C166" i="2"/>
  <c r="E37" i="2" l="1"/>
  <c r="D37" i="2"/>
  <c r="C37" i="2"/>
  <c r="D136" i="2"/>
  <c r="E136" i="2"/>
  <c r="C136" i="2"/>
  <c r="E82" i="2"/>
  <c r="D82" i="2"/>
  <c r="C82" i="2"/>
  <c r="E197" i="2"/>
  <c r="D197" i="2"/>
  <c r="C197" i="2"/>
  <c r="E142" i="2"/>
  <c r="D142" i="2"/>
  <c r="C142" i="2"/>
  <c r="E24" i="2"/>
  <c r="D24" i="2"/>
  <c r="C24" i="2"/>
  <c r="E126" i="2"/>
  <c r="D126" i="2"/>
  <c r="C126" i="2"/>
  <c r="E193" i="2"/>
  <c r="D193" i="2"/>
  <c r="C193" i="2"/>
  <c r="E22" i="2"/>
  <c r="D22" i="2"/>
  <c r="C22" i="2"/>
  <c r="C123" i="2"/>
  <c r="D123" i="2"/>
  <c r="E123" i="2"/>
  <c r="C171" i="2" l="1"/>
  <c r="E26" i="2"/>
  <c r="D26" i="2"/>
  <c r="C26" i="2"/>
  <c r="C17" i="2"/>
  <c r="C177" i="2" l="1"/>
  <c r="C15" i="2" l="1"/>
  <c r="C14" i="2" s="1"/>
  <c r="C33" i="2" l="1"/>
  <c r="D33" i="2"/>
  <c r="E33" i="2"/>
  <c r="E212" i="2" l="1"/>
  <c r="D212" i="2"/>
  <c r="C212" i="2"/>
  <c r="E210" i="2"/>
  <c r="D210" i="2"/>
  <c r="C210" i="2"/>
  <c r="E208" i="2"/>
  <c r="D208" i="2"/>
  <c r="C208" i="2"/>
  <c r="E206" i="2"/>
  <c r="D206" i="2"/>
  <c r="C206" i="2"/>
  <c r="E188" i="2"/>
  <c r="D188" i="2"/>
  <c r="C188" i="2"/>
  <c r="E204" i="2"/>
  <c r="D204" i="2"/>
  <c r="C204" i="2"/>
  <c r="E202" i="2"/>
  <c r="D202" i="2"/>
  <c r="C202" i="2"/>
  <c r="E200" i="2"/>
  <c r="D200" i="2"/>
  <c r="C200" i="2"/>
  <c r="E195" i="2"/>
  <c r="D195" i="2"/>
  <c r="C195" i="2"/>
  <c r="E186" i="2"/>
  <c r="D186" i="2"/>
  <c r="C186" i="2"/>
  <c r="E184" i="2"/>
  <c r="D184" i="2"/>
  <c r="C184" i="2"/>
  <c r="E181" i="2"/>
  <c r="D181" i="2"/>
  <c r="C181" i="2"/>
  <c r="E154" i="2"/>
  <c r="D154" i="2"/>
  <c r="C154" i="2"/>
  <c r="E177" i="2"/>
  <c r="D177" i="2"/>
  <c r="E175" i="2"/>
  <c r="D175" i="2"/>
  <c r="C175" i="2"/>
  <c r="E173" i="2"/>
  <c r="D173" i="2"/>
  <c r="C173" i="2"/>
  <c r="E171" i="2"/>
  <c r="D171" i="2"/>
  <c r="E169" i="2"/>
  <c r="D169" i="2"/>
  <c r="C169" i="2"/>
  <c r="E164" i="2"/>
  <c r="D164" i="2"/>
  <c r="C164" i="2"/>
  <c r="E162" i="2"/>
  <c r="D162" i="2"/>
  <c r="C162" i="2"/>
  <c r="E160" i="2"/>
  <c r="D160" i="2"/>
  <c r="C160" i="2"/>
  <c r="E158" i="2"/>
  <c r="D158" i="2"/>
  <c r="C158" i="2"/>
  <c r="E156" i="2"/>
  <c r="D156" i="2"/>
  <c r="C156" i="2"/>
  <c r="E150" i="2"/>
  <c r="D150" i="2"/>
  <c r="C150" i="2"/>
  <c r="E148" i="2"/>
  <c r="D148" i="2"/>
  <c r="C148" i="2"/>
  <c r="E115" i="2"/>
  <c r="D115" i="2"/>
  <c r="C115" i="2"/>
  <c r="E77" i="2"/>
  <c r="D77" i="2"/>
  <c r="C77" i="2"/>
  <c r="E105" i="2"/>
  <c r="D105" i="2"/>
  <c r="C105" i="2"/>
  <c r="E79" i="2"/>
  <c r="D79" i="2"/>
  <c r="C79" i="2"/>
  <c r="E97" i="2"/>
  <c r="D97" i="2"/>
  <c r="C97" i="2"/>
  <c r="E140" i="2"/>
  <c r="D140" i="2"/>
  <c r="C140" i="2"/>
  <c r="E121" i="2"/>
  <c r="D121" i="2"/>
  <c r="C121" i="2"/>
  <c r="E138" i="2"/>
  <c r="D138" i="2"/>
  <c r="C138" i="2"/>
  <c r="E118" i="2"/>
  <c r="D118" i="2"/>
  <c r="C118" i="2"/>
  <c r="E86" i="2"/>
  <c r="D86" i="2"/>
  <c r="C86" i="2"/>
  <c r="E47" i="2"/>
  <c r="D47" i="2"/>
  <c r="C47" i="2"/>
  <c r="E63" i="2"/>
  <c r="D63" i="2"/>
  <c r="C63" i="2"/>
  <c r="E41" i="2"/>
  <c r="D41" i="2"/>
  <c r="C41" i="2"/>
  <c r="E113" i="2"/>
  <c r="D113" i="2"/>
  <c r="C113" i="2"/>
  <c r="E111" i="2"/>
  <c r="D111" i="2"/>
  <c r="C111" i="2"/>
  <c r="E109" i="2"/>
  <c r="D109" i="2"/>
  <c r="C109" i="2"/>
  <c r="E103" i="2"/>
  <c r="D103" i="2"/>
  <c r="C103" i="2"/>
  <c r="E101" i="2"/>
  <c r="D101" i="2"/>
  <c r="C101" i="2"/>
  <c r="E99" i="2"/>
  <c r="D99" i="2"/>
  <c r="C99" i="2"/>
  <c r="E95" i="2"/>
  <c r="D95" i="2"/>
  <c r="C95" i="2"/>
  <c r="E93" i="2"/>
  <c r="D93" i="2"/>
  <c r="C93" i="2"/>
  <c r="E75" i="2"/>
  <c r="D75" i="2"/>
  <c r="C75" i="2"/>
  <c r="E73" i="2"/>
  <c r="D73" i="2"/>
  <c r="C73" i="2"/>
  <c r="E67" i="2"/>
  <c r="D67" i="2"/>
  <c r="C67" i="2"/>
  <c r="E49" i="2"/>
  <c r="D49" i="2"/>
  <c r="C49" i="2"/>
  <c r="E65" i="2"/>
  <c r="D65" i="2"/>
  <c r="C65" i="2"/>
  <c r="E61" i="2"/>
  <c r="D61" i="2"/>
  <c r="C61" i="2"/>
  <c r="E59" i="2"/>
  <c r="D59" i="2"/>
  <c r="C59" i="2"/>
  <c r="E57" i="2"/>
  <c r="D57" i="2"/>
  <c r="C57" i="2"/>
  <c r="E55" i="2"/>
  <c r="D55" i="2"/>
  <c r="C55" i="2"/>
  <c r="E53" i="2"/>
  <c r="D53" i="2"/>
  <c r="C53" i="2"/>
  <c r="E69" i="2"/>
  <c r="D69" i="2"/>
  <c r="C69" i="2"/>
  <c r="E51" i="2"/>
  <c r="D51" i="2"/>
  <c r="C51" i="2"/>
  <c r="E45" i="2"/>
  <c r="D45" i="2"/>
  <c r="C45" i="2"/>
  <c r="E71" i="2"/>
  <c r="D71" i="2"/>
  <c r="C71" i="2"/>
  <c r="E43" i="2"/>
  <c r="D43" i="2"/>
  <c r="C43" i="2"/>
  <c r="E39" i="2"/>
  <c r="D39" i="2"/>
  <c r="C39" i="2"/>
  <c r="E35" i="2"/>
  <c r="D35" i="2"/>
  <c r="C35" i="2"/>
  <c r="E29" i="2"/>
  <c r="D29" i="2"/>
  <c r="C29" i="2"/>
  <c r="E20" i="2"/>
  <c r="D20" i="2"/>
  <c r="C20" i="2"/>
  <c r="E15" i="2"/>
  <c r="E14" i="2" s="1"/>
  <c r="D15" i="2"/>
  <c r="D14" i="2" s="1"/>
  <c r="C144" i="2" l="1"/>
  <c r="E19" i="2"/>
  <c r="C19" i="2"/>
  <c r="D19" i="2"/>
  <c r="D144" i="2"/>
  <c r="E144" i="2"/>
  <c r="D180" i="2"/>
  <c r="C180" i="2"/>
  <c r="E180" i="2"/>
  <c r="C13" i="2" l="1"/>
  <c r="C12" i="2" s="1"/>
  <c r="E13" i="2"/>
  <c r="E12" i="2" s="1"/>
  <c r="G12" i="2" s="1"/>
  <c r="D13" i="2"/>
  <c r="D12" i="2" s="1"/>
  <c r="F12" i="2" s="1"/>
</calcChain>
</file>

<file path=xl/sharedStrings.xml><?xml version="1.0" encoding="utf-8"?>
<sst xmlns="http://schemas.openxmlformats.org/spreadsheetml/2006/main" count="512" uniqueCount="489">
  <si>
    <t>к Закону Республики Мордовия</t>
  </si>
  <si>
    <t>(тыс. рублей)</t>
  </si>
  <si>
    <t>КОД</t>
  </si>
  <si>
    <t>НАИМЕНОВАНИЕ</t>
  </si>
  <si>
    <t>СУММА</t>
  </si>
  <si>
    <t>3</t>
  </si>
  <si>
    <t>4</t>
  </si>
  <si>
    <t>5</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</si>
  <si>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</si>
  <si>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</si>
  <si>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</si>
  <si>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</si>
  <si>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</si>
  <si>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Дотации бюджетам субъектов Российской Федерации на выравнивание бюджетной обеспеченности</t>
  </si>
  <si>
    <t>Субсидии бюджетам бюджетной системы Российской Федерации (межбюджетные субсидии)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</si>
  <si>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</si>
  <si>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</si>
  <si>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</si>
  <si>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</si>
  <si>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Единая субвенция бюджетам субъектов Российской Федерации и бюджету г. Байконура</t>
  </si>
  <si>
    <t>Субвенции бюджетам субъектов Российской Федерации на осуществление отдельных полномочий в области водных отношений</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</si>
  <si>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</si>
  <si>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</si>
  <si>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</si>
  <si>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Субсидии бюджетам на реализацию мероприятий по укреплению единства российской нации и этнокультурному развитию народов России</t>
  </si>
  <si>
    <t>Субвенции бюджетам на оплату жилищно-коммунальных услуг отдельным категориям граждан</t>
  </si>
  <si>
    <t>Субвенции бюджетам субъектов Российской Федерации на оплату жилищно-коммунальных услуг отдельным категориям граждан</t>
  </si>
  <si>
    <t>Иные межбюджетные трансферты</t>
  </si>
  <si>
    <t>Межбюджетные трансферты, передаваемые бюджетам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</si>
  <si>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</si>
  <si>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</si>
  <si>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</si>
  <si>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на поддержку творческой деятельности и техническое оснащение детских и кукольных театров</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</si>
  <si>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</si>
  <si>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Субсидии бюджетам на реализацию мероприятий по обеспечению жильем молодых семей</t>
  </si>
  <si>
    <t>Субсидии бюджетам субъектов Российской Федерации на реализацию мероприятий по обеспечению жильем молодых семей</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</si>
  <si>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</si>
  <si>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</si>
  <si>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2 02 35118 00 0000 150 </t>
  </si>
  <si>
    <t>2 02 35118 02 0000 150</t>
  </si>
  <si>
    <t>2 02 45161 00 0000 150</t>
  </si>
  <si>
    <t>2 02 45161 02 0000 150</t>
  </si>
  <si>
    <t>2 02 25402 02 0000 150</t>
  </si>
  <si>
    <t>2 02 25027 00 0000 150</t>
  </si>
  <si>
    <t>2 02 25027 02 0000 150</t>
  </si>
  <si>
    <t>2 02 25097 00 0000 150</t>
  </si>
  <si>
    <t>2 02 25097 02 0000 150</t>
  </si>
  <si>
    <t>2 02 35900 02 0000 150</t>
  </si>
  <si>
    <t>2 02 25082 02 0000 150</t>
  </si>
  <si>
    <t>2 02 25066 02 0000 150</t>
  </si>
  <si>
    <t>2 02 25527 00 0000 150</t>
  </si>
  <si>
    <t>2 02 25527 02 0000 150</t>
  </si>
  <si>
    <t>2 02 35220 00 0000 150</t>
  </si>
  <si>
    <t>2 02 35220 02 0000 150</t>
  </si>
  <si>
    <t>2 02 35250 00 0000 150</t>
  </si>
  <si>
    <t>2 02 35250 02 0000 150</t>
  </si>
  <si>
    <t>2 02 25462 02 0000 150</t>
  </si>
  <si>
    <t>2 02 35573 00 0000 150</t>
  </si>
  <si>
    <t>2 02 35573 02 0000 150</t>
  </si>
  <si>
    <t>2 02 35135 00 0000 150</t>
  </si>
  <si>
    <t>2 02 35135 02 0000 150</t>
  </si>
  <si>
    <t>2 02 35176 00 0000 150</t>
  </si>
  <si>
    <t>2 02 35176 02 0000 150</t>
  </si>
  <si>
    <t>2 02 35290 02 0000 150</t>
  </si>
  <si>
    <t>2 02 25086 00 0000 150</t>
  </si>
  <si>
    <t>2 02 25086 02 0000 150</t>
  </si>
  <si>
    <t>2 02 25081 00 0000 150</t>
  </si>
  <si>
    <t>2 02 25081 02 0000 150</t>
  </si>
  <si>
    <t>2 02 35128 02 0000 150</t>
  </si>
  <si>
    <t>2 02 25517 00 0000 150</t>
  </si>
  <si>
    <t>2 02 25517 02 0000 150</t>
  </si>
  <si>
    <t>2 02 25467 00 0000 150</t>
  </si>
  <si>
    <t>2 02 25467 02 0000 150</t>
  </si>
  <si>
    <t>2 02 25516 00 0000 150</t>
  </si>
  <si>
    <t>2 02 25516 02 0000 150</t>
  </si>
  <si>
    <t>2 02 35120 00 0000 150</t>
  </si>
  <si>
    <t>2 02 35120 02 0000 150</t>
  </si>
  <si>
    <t>2 02 15001 00 0000 150</t>
  </si>
  <si>
    <t>2 02 15001 02 0000 150</t>
  </si>
  <si>
    <t>2 02 10000 00 0000 150</t>
  </si>
  <si>
    <t>2 02 20000 00 0000 150</t>
  </si>
  <si>
    <t>2 02 30000 00 0000 150</t>
  </si>
  <si>
    <t>2022 год</t>
  </si>
  <si>
    <t>Межбюджетные трансферты, передаваемые бюджетам на создание виртуальных концертных залов</t>
  </si>
  <si>
    <t>Межбюджетные трансферты, передаваемые бюджетам субъектов Российской Федерации на создание виртуальных концертных залов</t>
  </si>
  <si>
    <t>Субсидии бюджетам на реализацию мероприятий государственной программы Российской Федерации "Доступная среда"</t>
  </si>
  <si>
    <t>Субсидии бюджетам субъектов Российской Федерации на реализацию мероприятий государственной программы Российской Федерации "Доступная среда"</t>
  </si>
  <si>
    <t>2 02 25228 00 0000 150</t>
  </si>
  <si>
    <t>2 02 25228 02 0000 150</t>
  </si>
  <si>
    <t>Субсидии бюджетам на оснащение объектов спортивной инфраструктуры спортивно-технологическим оборудованием</t>
  </si>
  <si>
    <t>Субсидии бюджетам субъектов Российской Федерации на оснащение объектов спортивной инфраструктуры спортивно-технологическим оборудованием</t>
  </si>
  <si>
    <t>2 02 25229 00 0000 150</t>
  </si>
  <si>
    <t>2 02 25229 02 0000 150</t>
  </si>
  <si>
    <t>Субсидии бюджетам на приобретение спортивного оборудования и инвентаря для приведения организаций спортивной подготовки в нормативное состояние</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</si>
  <si>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</si>
  <si>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2 02 25202 00 0000 150</t>
  </si>
  <si>
    <t>2 02 25202 02 0000 150</t>
  </si>
  <si>
    <t>Субсидии бюджетам на реализацию мероприятий по предупреждению и борьбе с социально значимыми инфекционными заболеваниями</t>
  </si>
  <si>
    <t>Субвенции бюджетам на осуществление ежемесячной выплаты в связи с рождением (усыновлением) первого ребенка</t>
  </si>
  <si>
    <t>Субвенции бюджетам субъектов Российской Федерации на осуществление ежемесячной выплаты в связи с рождением (усыновлением) первого ребенка</t>
  </si>
  <si>
    <t>2 02 27139 00 0000 150</t>
  </si>
  <si>
    <t>2 02 27139 02 0000 150</t>
  </si>
  <si>
    <t>2 02 25114 00 0000 150</t>
  </si>
  <si>
    <t>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</si>
  <si>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2 02 25114 02 0000 150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</si>
  <si>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</si>
  <si>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2 02 25554 02 0000 150</t>
  </si>
  <si>
    <t>2 02 45192 00 0000 150</t>
  </si>
  <si>
    <t>2 02 45192 02 0000 150</t>
  </si>
  <si>
    <t>Межбюджетные трансферты, передаваемые бюджетам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</si>
  <si>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</si>
  <si>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2 02 25201 00 0000 150</t>
  </si>
  <si>
    <t>2 02 25201 02 0000 150</t>
  </si>
  <si>
    <t>Субсидии бюджетам на развитие паллиативной медицинской помощи</t>
  </si>
  <si>
    <t>2 02 45216 00 0000 150</t>
  </si>
  <si>
    <t>2 02 45216 02 0000 150</t>
  </si>
  <si>
    <t>2 02 45190 02 0000 150</t>
  </si>
  <si>
    <t>2 02 45468 00 0000 150</t>
  </si>
  <si>
    <t>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</si>
  <si>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</si>
  <si>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2 02 25243 00 0000 150</t>
  </si>
  <si>
    <t>2 02 25243 02 0000 150</t>
  </si>
  <si>
    <t>Субсидии бюджетам на строительство и реконструкцию (модернизацию) объектов питьевого водоснабжения</t>
  </si>
  <si>
    <t>Субсидии бюджетам субъектов Российской Федерации на строительство и реконструкцию (модернизацию) объектов питьевого водоснабжения</t>
  </si>
  <si>
    <t>Субвенции бюджетам на улучшение экологического состояния гидрографической сети</t>
  </si>
  <si>
    <t>Субвенции бюджетам субъектов Российской Федерации на улучшение экологического состояния гидрографической сети</t>
  </si>
  <si>
    <t>2 02 35429 00 0000 150</t>
  </si>
  <si>
    <t>2 02 35429 02 0000 150</t>
  </si>
  <si>
    <t>Субвенции бюджетам на увеличение площади лесовосстановления</t>
  </si>
  <si>
    <t>Субвенции бюджетам субъектов Российской Федерации на увеличение площади лесовосстановления</t>
  </si>
  <si>
    <t>2 02 35432 00 0000 150</t>
  </si>
  <si>
    <t>2 02 35432 02 0000 150</t>
  </si>
  <si>
    <t>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</si>
  <si>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</si>
  <si>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2 02 35430 00 0000 150</t>
  </si>
  <si>
    <t>2 02 35430 02 0000 150</t>
  </si>
  <si>
    <t>Субвенции бюджетам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</si>
  <si>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</si>
  <si>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2 02 25177 00 0000 150</t>
  </si>
  <si>
    <t>2 02 25177 02 0000 150</t>
  </si>
  <si>
    <t>2 02 25210 00 0000 150</t>
  </si>
  <si>
    <t>2 02 25210 02 0000 150</t>
  </si>
  <si>
    <t>2 02 35460 00 0000 150</t>
  </si>
  <si>
    <t>2 02 35460 02 0000 150</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</si>
  <si>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</si>
  <si>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</si>
  <si>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2 02 25502 02 0000 150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</si>
  <si>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</si>
  <si>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2 02 25508 02 0000 150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</si>
  <si>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</si>
  <si>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2 02 25480 02 0000 150</t>
  </si>
  <si>
    <t>Субсидии бюджетам субъектов Российской Федерации на создание системы поддержки фермеров и развитие сельской кооперации</t>
  </si>
  <si>
    <t>2 02 25299 00 0000 150</t>
  </si>
  <si>
    <t>2 02 25299 02 0000 150</t>
  </si>
  <si>
    <t>2 02 25502 00 0000 150</t>
  </si>
  <si>
    <t>Субсидии бюджетам на стимулирование развития приоритетных подотраслей агропромышленного комплекса и развитие малых форм хозяйствования</t>
  </si>
  <si>
    <t>2 02 25508 00 0000 150</t>
  </si>
  <si>
    <t>Субсидии бюджетам на поддержку сельскохозяйственного производства по отдельным подотраслям растениеводства и животноводства</t>
  </si>
  <si>
    <t>2 02 35240 00 0000 150</t>
  </si>
  <si>
    <t>2 02 35240 02 0000 150</t>
  </si>
  <si>
    <t>2 02 25514 00 0000 150</t>
  </si>
  <si>
    <t>2 02 25514 02 0000 150</t>
  </si>
  <si>
    <t>2 02 25138 00 0000 150</t>
  </si>
  <si>
    <t>2 02 25138 02 0000 150</t>
  </si>
  <si>
    <t>2 02 25555 00 0000 150</t>
  </si>
  <si>
    <t>2 02 25555 02 0000 150</t>
  </si>
  <si>
    <t>Субсидии бюджетам на реализацию программ формирования современной городской среды</t>
  </si>
  <si>
    <t>Субсидии бюджетам субъектов Российской Федерации на реализацию программ формирования современной городской среды</t>
  </si>
  <si>
    <t>2 02 45433 00 0000 150</t>
  </si>
  <si>
    <t>2 02 45433 02 0000 150</t>
  </si>
  <si>
    <t>Межбюджетные трансферты, передаваемые бюджетам на возмещение части затрат на уплату процентов по инвестиционным кредитам (займам) в агропромышленном комплексе</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</si>
  <si>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</si>
  <si>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2 02 25251 00 0000 150</t>
  </si>
  <si>
    <t>2 02 25251 02 0000 150</t>
  </si>
  <si>
    <t>Субсидии бюджетам субъектов Российской Федерации на государственную поддержку аккредитации ветеринарных лабораторий в национальной системе аккредитации</t>
  </si>
  <si>
    <t>2 02 25586 02 0000 150</t>
  </si>
  <si>
    <t>2 02 25163 00 0000 150</t>
  </si>
  <si>
    <t>2 02 25163 02 0000 150</t>
  </si>
  <si>
    <t>Субсидии бюджетам на создание системы долговременного ухода за гражданами пожилого возраста и инвалидами</t>
  </si>
  <si>
    <t>Субсидии бюджетам субъектов Российской Федерации на создание системы долговременного ухода за гражданами пожилого возраста и инвалидами</t>
  </si>
  <si>
    <t>2 02 45379 00 0000 150</t>
  </si>
  <si>
    <t>2 02 45379 02 0000 150</t>
  </si>
  <si>
    <t>2 02 25291 00 0000 150</t>
  </si>
  <si>
    <t>2 02 25291 02 0000 150</t>
  </si>
  <si>
    <t>Субсидии бюджетам на повышение эффективности службы занятости</t>
  </si>
  <si>
    <t>Субсидии бюджетам субъектов Российской Федерации на повышение эффективности службы занятости</t>
  </si>
  <si>
    <t>2 02 45426 02 0000 150</t>
  </si>
  <si>
    <t>Межбюджетные трансферты, передаваемые бюджетам субъектов Российской Федерации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</si>
  <si>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2 02 25480 00 0000 150</t>
  </si>
  <si>
    <t>Субсидии бюджетам на создание системы поддержки фермеров и развитие сельской кооперации</t>
  </si>
  <si>
    <t>2 02 45426 00 0000 150</t>
  </si>
  <si>
    <t>Межбюджетные трансферты, передаваемые бюджетам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</si>
  <si>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2 02 40000 00 0000 150</t>
  </si>
  <si>
    <t>2023 год</t>
  </si>
  <si>
    <t>51610</t>
  </si>
  <si>
    <t>51180</t>
  </si>
  <si>
    <t>52200</t>
  </si>
  <si>
    <t>52900</t>
  </si>
  <si>
    <t>51200</t>
  </si>
  <si>
    <t>51350</t>
  </si>
  <si>
    <t>50810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</si>
  <si>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</si>
  <si>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Субсидии бюджетам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</si>
  <si>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Субсидии бюджетам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</si>
  <si>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</si>
  <si>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50970</t>
  </si>
  <si>
    <t>51290</t>
  </si>
  <si>
    <t>54530</t>
  </si>
  <si>
    <t>50270</t>
  </si>
  <si>
    <t>55160</t>
  </si>
  <si>
    <t>50860</t>
  </si>
  <si>
    <t>54670</t>
  </si>
  <si>
    <t>54970</t>
  </si>
  <si>
    <t>50660</t>
  </si>
  <si>
    <t>54620</t>
  </si>
  <si>
    <t>51760</t>
  </si>
  <si>
    <t>54020</t>
  </si>
  <si>
    <t>55270</t>
  </si>
  <si>
    <t>55170</t>
  </si>
  <si>
    <t>52280</t>
  </si>
  <si>
    <t>52290</t>
  </si>
  <si>
    <t>52020</t>
  </si>
  <si>
    <t>51390</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</si>
  <si>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</si>
  <si>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</si>
  <si>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51140</t>
  </si>
  <si>
    <t>Субсидии бюджетам субъектов Российской Федерации на обеспечение закупки авиационных работ в целях оказания медицинской помощи</t>
  </si>
  <si>
    <t>55540</t>
  </si>
  <si>
    <t>51920</t>
  </si>
  <si>
    <t>52010</t>
  </si>
  <si>
    <t>52160</t>
  </si>
  <si>
    <t>Межбюджетные трансферты, передаваемые бюджетам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</si>
  <si>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</si>
  <si>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51900</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</si>
  <si>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</si>
  <si>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54680</t>
  </si>
  <si>
    <t>52430</t>
  </si>
  <si>
    <t>54290</t>
  </si>
  <si>
    <t>54320</t>
  </si>
  <si>
    <t>54300</t>
  </si>
  <si>
    <t>51870</t>
  </si>
  <si>
    <t>51770</t>
  </si>
  <si>
    <t>52100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</si>
  <si>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</si>
  <si>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</si>
  <si>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52990</t>
  </si>
  <si>
    <t>54600</t>
  </si>
  <si>
    <t>55020</t>
  </si>
  <si>
    <t>55080</t>
  </si>
  <si>
    <t>54800</t>
  </si>
  <si>
    <t>51280</t>
  </si>
  <si>
    <t>59000</t>
  </si>
  <si>
    <t>52400</t>
  </si>
  <si>
    <t>55140</t>
  </si>
  <si>
    <t>51380</t>
  </si>
  <si>
    <t>55550</t>
  </si>
  <si>
    <t>54260</t>
  </si>
  <si>
    <t>52910</t>
  </si>
  <si>
    <t>Межбюджетные трансферты, передаваемые бюджетам на софинансирование мероприятий по эксплуатации стадионов в городах Волгограде, Екатеринбурге, Калининграде, Нижнем Новгороде, Ростове-на-Дону, Самаре и Саранске</t>
  </si>
  <si>
    <t>Межбюджетные трансферты, передаваемые бюджетам субъектов Российской Федерации на софинансирование мероприятий по эксплуатации стадионов в городах Волгограде, Екатеринбурге, Калининграде, Нижнем Новгороде, Ростове-на-Дону, Самаре и Саранске</t>
  </si>
  <si>
    <t>53790</t>
  </si>
  <si>
    <t>52470</t>
  </si>
  <si>
    <t>51630</t>
  </si>
  <si>
    <t>54330</t>
  </si>
  <si>
    <t>55860</t>
  </si>
  <si>
    <t>Субсидии бюджетам на государственную поддержку аккредитации ветеринарных лабораторий в национальной системе аккредитации</t>
  </si>
  <si>
    <t>52510</t>
  </si>
  <si>
    <t>52500</t>
  </si>
  <si>
    <t>50820</t>
  </si>
  <si>
    <t>55730</t>
  </si>
  <si>
    <t>53720</t>
  </si>
  <si>
    <t>2 02 45424 00 0000 150</t>
  </si>
  <si>
    <t>2 02 45424 02 0000 150</t>
  </si>
  <si>
    <t>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</si>
  <si>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</si>
  <si>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54240</t>
  </si>
  <si>
    <t>54550</t>
  </si>
  <si>
    <t>2 03 02000 02 0000 150</t>
  </si>
  <si>
    <t>Безвозмездные поступления от государственных (муниципальных) организаций в бюджеты субъектов Российской Федерации</t>
  </si>
  <si>
    <t xml:space="preserve">2 03 02040 02 0000 150
</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</si>
  <si>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</si>
  <si>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2 03 02080 02 0000 150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</si>
  <si>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</si>
  <si>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2 02 25520 02 0000 150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</si>
  <si>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</si>
  <si>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809,813,815,851</t>
  </si>
  <si>
    <t>805,809,813,836,842,851</t>
  </si>
  <si>
    <t>2024 год</t>
  </si>
  <si>
    <t>Субсидии на софинансирования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t>
  </si>
  <si>
    <t>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</si>
  <si>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 Республики Мордовия на 2022 год</t>
  </si>
  <si>
    <t xml:space="preserve">2 02 25084 02 0000 150
</t>
  </si>
  <si>
    <t xml:space="preserve">2 02 25256 02 0000 150
</t>
  </si>
  <si>
    <t xml:space="preserve">2 02 25256 00 0000 150
</t>
  </si>
  <si>
    <t xml:space="preserve">2 02 25242 02 0000 150
</t>
  </si>
  <si>
    <t xml:space="preserve">2 02 25242 00 0000 150
</t>
  </si>
  <si>
    <t xml:space="preserve">2 02 25304 02 0000 150
</t>
  </si>
  <si>
    <t xml:space="preserve">2 02 25304 00 0000 150
</t>
  </si>
  <si>
    <t xml:space="preserve">2 02 25404 02 0000 150
</t>
  </si>
  <si>
    <t>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</si>
  <si>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2 02 25173 00 0000 150</t>
  </si>
  <si>
    <t>2 02 25173 02 0000 150</t>
  </si>
  <si>
    <t>Субсидии бюджетам субъектов Российской Федерации на развитие сельского туризма</t>
  </si>
  <si>
    <t>Субсидии бюджетам субъектов Российской Федерации на подготовку проектов межевания земельных участков и на проведение кадастровых работ</t>
  </si>
  <si>
    <t>Межбюджетные трансферты, передаваемые бюджетам субъектов Российской Федерации на возмещение производителям зерновых культур части затрат на производство и реализацию зерновых культур</t>
  </si>
  <si>
    <t>2 02 25359 02 0000 150</t>
  </si>
  <si>
    <t xml:space="preserve">2 02 25117 00 0000 150
</t>
  </si>
  <si>
    <t xml:space="preserve">2 02 25117 02 0000 150
</t>
  </si>
  <si>
    <t>Субсидии бюджетам субъектов Российской Федерации на техническое оснащение муниципальных музеев</t>
  </si>
  <si>
    <t>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</si>
  <si>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Субсидии бюджетам субъектов Российской Федерации на развитие сети учреждений культурно-досугового типа</t>
  </si>
  <si>
    <t>2 02 25253 00 0000 150</t>
  </si>
  <si>
    <t>2 02 25253 02 0000 150</t>
  </si>
  <si>
    <t>Приложение 2</t>
  </si>
  <si>
    <t xml:space="preserve">«О республиканском бюджете </t>
  </si>
  <si>
    <t>и на плановый период 2023 и 2024 годов»</t>
  </si>
  <si>
    <t>ОБЪЕМ 
БЕЗВОЗМЕЗДНЫХ ПОСТУПЛЕНИЙ В РЕСПУБЛИКАНСКИЙ БЮДЖЕТ РЕСПУБЛИКИ МОРДОВИЯ 
НА 2022 ГОД И НА ПЛАНОВЫЙ ПЕРИОД 2023 И 2024 ГОДОВ</t>
  </si>
  <si>
    <t>Дотации бюджетам бюджетной системы Российской Федерации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</si>
  <si>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</si>
  <si>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сети "Интернет"</t>
  </si>
  <si>
    <t>Субсидии бюджетам субъектов Российской Федерации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сети "Интернет"</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</si>
  <si>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</si>
  <si>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</si>
  <si>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</si>
  <si>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Субсидии бюджетам на создание детских технопарков "Кванториум"</t>
  </si>
  <si>
    <t>Субсидии бюджетам субъектов Российской Федерации на создание детских технопарков "Кванториум"</t>
  </si>
  <si>
    <t>Субсидии бюджетам на создание и обеспечение функционирования центров опережающей профессиональной подготовки</t>
  </si>
  <si>
    <t>Субсидии бюджетам субъектов Российской Федерации на создание и обеспечение функционирования центров опережающей профессиональной подготовки</t>
  </si>
  <si>
    <t>Субсидии бюджетам субъектов Российской Федерации на развитие паллиативной медицинской помощи</t>
  </si>
  <si>
    <t>2 02 25169 02 0000 150</t>
  </si>
  <si>
    <t>2 02 25169 00 0000 150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</si>
  <si>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</si>
  <si>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Субсидии бюджетам на обеспечение образовательных организаций материально-технической базой для внедрения цифровой образовательной среды</t>
  </si>
  <si>
    <t>Субсидии бюджетам субъектов Российской Федерации на обеспечение образовательных организаций материально-технической базой для внедрения цифровой образовательной среды</t>
  </si>
  <si>
    <t>Субсидии бюджетам на ликвидацию несанкционированных свалок в границах городов и наиболее опасных объектов накопленного экологического вреда окружающей среде</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</si>
  <si>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</si>
  <si>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Субсидии бюджетам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</si>
  <si>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Субсидии бюджетам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</si>
  <si>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</si>
  <si>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на осуществление ежемесячных выплат на детей в возрасте от трех до семи лет включительно</t>
  </si>
  <si>
    <t>Субсидии бюджетам субъектов Российской Федерации на осуществление ежемесячных выплат на детей в возрасте от трех до семи лет включительно</t>
  </si>
  <si>
    <t>2 02 25302 00 0000 150</t>
  </si>
  <si>
    <t>2 02 25302 02 0000 150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</si>
  <si>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</si>
  <si>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</si>
  <si>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2 02 25341 02 0000 150</t>
  </si>
  <si>
    <t>Субсидии бюджетам субъектов Российской Федерации на создание (обновление) материально-технической базы образовательных организаций, реализующих программы среднего профессионального образования</t>
  </si>
  <si>
    <t>2 02 25365 00 0000 150</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</si>
  <si>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t>
  </si>
  <si>
    <t>2 02 25365 02 0000 150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</si>
  <si>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</si>
  <si>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2 02 25491 02 0000 150</t>
  </si>
  <si>
    <t>2 02 25491 00 0000 150</t>
  </si>
  <si>
    <t>2 02 25497 00 0000 150</t>
  </si>
  <si>
    <t>2 02 25497 02 0000 150</t>
  </si>
  <si>
    <t>Субсидии бюджетам на проведение комплексных кадастровых работ</t>
  </si>
  <si>
    <t>2 02 25511 00 0000 150</t>
  </si>
  <si>
    <t>Субсидии бюджетам субъектов Российской Федерации на проведение комплексных кадастровых работ</t>
  </si>
  <si>
    <t>2 02 25511 02 0000 150</t>
  </si>
  <si>
    <t>2 02 25513 02 0000 150</t>
  </si>
  <si>
    <t>Субсидии бюджетам на реализацию мероприятий субъектов Российской Федерации в сфере реабилитации и абилитации инвалидов</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</si>
  <si>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</si>
  <si>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</si>
  <si>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2 02 25519 00 0000 150</t>
  </si>
  <si>
    <t>Субсидии бюджетам на поддержку отрасли культуры</t>
  </si>
  <si>
    <t>Субсидии бюджетам субъектов Российской Федерации на поддержку отрасли культуры</t>
  </si>
  <si>
    <t>2 02 25519 02 0000 150</t>
  </si>
  <si>
    <t>Субсидии бюджетам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</si>
  <si>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</si>
  <si>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</si>
  <si>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2 02 25590 02 0000 150</t>
  </si>
  <si>
    <t>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</si>
  <si>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2 02 25599 02 0000 150</t>
  </si>
  <si>
    <t>Субсидии бюджетам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</si>
  <si>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</si>
  <si>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2 02 27121 02 0000 150</t>
  </si>
  <si>
    <t>2 02 27121 00 0000 150</t>
  </si>
  <si>
    <t>2 02 25598 02 0000 150</t>
  </si>
  <si>
    <t>Субвенции бюджетам бюджетной системы Российской Федерации</t>
  </si>
  <si>
    <t>2 02 35090 00 0000 150</t>
  </si>
  <si>
    <t>2 02 35090 02 0000 150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</si>
  <si>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</si>
  <si>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</si>
  <si>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</si>
  <si>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</si>
  <si>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2 02 35134 00 0000 150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</si>
  <si>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</si>
  <si>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2 02 35134 02 0000 150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</si>
  <si>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</si>
  <si>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</si>
  <si>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</si>
  <si>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</si>
  <si>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</si>
  <si>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</si>
  <si>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1032-1 "О занятости населения в Российской Федерации"</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</si>
  <si>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</si>
  <si>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</si>
  <si>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2 02 45303 00 0000 150</t>
  </si>
  <si>
    <t>2 02 45303 02 0000 150</t>
  </si>
  <si>
    <t>2 02 45358 02 0000 150</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</si>
  <si>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</si>
  <si>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2 02 45422 02 0000 150</t>
  </si>
  <si>
    <t>2 02 45453 00 0000 150</t>
  </si>
  <si>
    <t>2 02 45453 02 0000 150</t>
  </si>
  <si>
    <t>Межбюджетные трансферты, передаваемые бюджетам на создание модельных муниципальных библиотек</t>
  </si>
  <si>
    <t>Межбюджетные трансферты, передаваемые бюджетам субъектов Российской Федерации на создание модельных муниципальных библиотек</t>
  </si>
  <si>
    <t>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</si>
  <si>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2 02 45454 00 0000 150</t>
  </si>
  <si>
    <t>2 02 45454 02 0000 150</t>
  </si>
  <si>
    <t>2 02 15009 00 0000 150</t>
  </si>
  <si>
    <t>Дотации бюджетам на частичную компенсацию дополнительных расходов на повышение оплаты труда работников бюджетной сферы и иные цели</t>
  </si>
  <si>
    <t>2 02 15009 02 0000 150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</si>
  <si>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</si>
  <si>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2 02 25065 02 0000 150</t>
  </si>
  <si>
    <t>2 02 25065 00 0000 150</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</si>
  <si>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</si>
  <si>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Субсидии бюджетам на реализацию государственных программ субъектов Российской Федерации в области использования и охраны водных объектов</t>
  </si>
  <si>
    <t>2 02 35129 02 0000 150</t>
  </si>
  <si>
    <t xml:space="preserve">Субвенции бюджетам субъектов Российской Федерации на осуществление отдельных полномочий в области лесных отношений
</t>
  </si>
  <si>
    <t>2 02 25576 02 0000 150</t>
  </si>
  <si>
    <t>2 02 25576 00 0000 150</t>
  </si>
  <si>
    <t xml:space="preserve">Субсидии бюджетам субъектов Российской Федерации на обеспечение комплексного развития сельских территорий
</t>
  </si>
  <si>
    <t xml:space="preserve">Субсидии бюджетам на обеспечение комплексного развития сельских территорий
</t>
  </si>
  <si>
    <t>2 02 25021 02 0000 150</t>
  </si>
  <si>
    <t>2 02 25021 00 0000 150</t>
  </si>
  <si>
    <t xml:space="preserve">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
</t>
  </si>
  <si>
    <t xml:space="preserve">Субсидии бюджетам на реализацию мероприятий по стимулированию программ развития жилищного строительства субъектов Российской Федерации
</t>
  </si>
  <si>
    <t>2 02 25589 00 0000 150</t>
  </si>
  <si>
    <t>2 02 25589 02 0000 150</t>
  </si>
  <si>
    <t xml:space="preserve">Субсидии бюджетам субъектов Российской Федерации на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
</t>
  </si>
  <si>
    <t xml:space="preserve">Субсидии бюджетам на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
</t>
  </si>
  <si>
    <t>2 02 25028 02 0000 150</t>
  </si>
  <si>
    <t>2 02 25028 00 0000 150</t>
  </si>
  <si>
    <t xml:space="preserve">Субсидии бюджетам субъектов Российской Федерации на поддержку региональных проектов в сфере информационных технологий
</t>
  </si>
  <si>
    <t xml:space="preserve">Субсидии бюджетам на поддержку региональных проектов в сфере информационных технологий
</t>
  </si>
  <si>
    <t>2 02 27372 02 0000 150</t>
  </si>
  <si>
    <t>2 02 27372 00 0000 150</t>
  </si>
  <si>
    <t xml:space="preserve">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
</t>
  </si>
  <si>
    <t xml:space="preserve">Субсидии бюджетам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
</t>
  </si>
  <si>
    <t xml:space="preserve">2 02 25393 00 0000 150
</t>
  </si>
  <si>
    <t xml:space="preserve">Субсидии бюджетам на финансовое обеспечение дорожной деятельности в рамках реализации национального проекта "Безопасные и качественные автомобильные дороги
</t>
  </si>
  <si>
    <t>2 02 45389 02 0000 150</t>
  </si>
  <si>
    <t>2 02 45389 00 0000 150</t>
  </si>
  <si>
    <t xml:space="preserve">Межбюджетные трансферты, передаваемые бюджетам субъектов Российской Федерации на развитие инфраструктуры дорожного хозяйства, обеспечивающей транспортную связанность между центрами экономического роста
</t>
  </si>
  <si>
    <t xml:space="preserve">Межбюджетные трансферты, передаваемые бюджетам на развитие инфраструктуры дорожного хозяйства, обеспечивающей транспортную связанность между центрами экономического роста
</t>
  </si>
  <si>
    <t>2 02 25353 02 0000 150</t>
  </si>
  <si>
    <t>2 02 25353 00 0000 150</t>
  </si>
  <si>
    <t xml:space="preserve">Субсидии бюджетам субъектов Российской Федерации на создание школ креативных индустри
</t>
  </si>
  <si>
    <t xml:space="preserve">Субсидии бюджетам на создание школ креативных индустрий
</t>
  </si>
  <si>
    <t>2 02 25113 00 0000 150</t>
  </si>
  <si>
    <t>2 02 25113 02 0000 150</t>
  </si>
  <si>
    <t xml:space="preserve">Субсидии бюджетам субъектов Российской Федерации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t>
  </si>
  <si>
    <t xml:space="preserve">Субсидии бюджетам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t>
  </si>
  <si>
    <t xml:space="preserve">Субвенций бюджетам субъектов Российской Федерации на осуществление мер пожарной безопасности и тушение лесных пожаров </t>
  </si>
  <si>
    <t>2 02 35345 02 0000 150</t>
  </si>
  <si>
    <t>2 02 35345 00 0000 150</t>
  </si>
  <si>
    <t xml:space="preserve">Субвенции бюджетам на осуществление мер пожарной безопасности и тушение лесных пожаров
</t>
  </si>
  <si>
    <t>2 02 45363 00 0000 150</t>
  </si>
  <si>
    <t>2 02 45363 02 0000 150</t>
  </si>
  <si>
    <t xml:space="preserve">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
</t>
  </si>
  <si>
    <t>2 02 45354 02 0000 150</t>
  </si>
  <si>
    <t xml:space="preserve">
Межбюджетные трансферты, передаваемые бюджетам субъектов Российской Федерации на реализацию мероприятий по созданию и организации работы единой службы оперативной помощи гражданам по номеру "122"
</t>
  </si>
  <si>
    <t xml:space="preserve">Субсидии бюджетам субъектов Российской Федерации на софинансирование капитальных вложений в объекты муниципальной собственности
</t>
  </si>
  <si>
    <t xml:space="preserve">2 02 27112 02 0000 150
</t>
  </si>
  <si>
    <t xml:space="preserve">2 02 27112 00 0000 150
</t>
  </si>
  <si>
    <t>Субсидии бюджетам на софинансирование капитальных вложений в объекты муниципальной собственности</t>
  </si>
  <si>
    <t>субсидий на софинансирование капитальных вложений в объекты муниципальной собственности в рамках государственной программы "Развитие образования" на 2022 и 2023 годы</t>
  </si>
  <si>
    <t>02207R1120</t>
  </si>
  <si>
    <t xml:space="preserve">2 02 25764 02 0000 150
</t>
  </si>
  <si>
    <t xml:space="preserve">2 02 25764 00 0000 150
</t>
  </si>
  <si>
    <t xml:space="preserve">Субсидии бюджетам субъектов Российской Федерации на реализацию мероприятий по социально-экономическому развитию Республики Мордовия
</t>
  </si>
  <si>
    <t xml:space="preserve">Субсидии бюджетам на реализацию мероприятий по социально-экономическому развитию Республики Мордовия
</t>
  </si>
  <si>
    <t xml:space="preserve">2 02 25393 02 0000 150
</t>
  </si>
  <si>
    <t xml:space="preserve">Субсидии бюджетам субъектов Российской Федерации на финансовое обеспечение дорожной деятельности в рамках реализации национального проекта "Безопасные качественные дороги
</t>
  </si>
  <si>
    <t>2 02 25513 00 0000 150</t>
  </si>
  <si>
    <t xml:space="preserve">Субсидии бюджетам на развитие сети учреждений культурно-досугового типа
</t>
  </si>
  <si>
    <t>2 02 25590 00 0000 150</t>
  </si>
  <si>
    <t xml:space="preserve">Субсидии бюджетам на техническое оснащение муниципальных музеев
</t>
  </si>
  <si>
    <t>2 02 25598 00 0000 150</t>
  </si>
  <si>
    <t xml:space="preserve">Субсидии бюджетам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t>
  </si>
  <si>
    <t>2 02 25599 00 0000 150</t>
  </si>
  <si>
    <t xml:space="preserve">Субсидии бюджетам на подготовку проектов межевания земельных участков и на проведение кадастровых работ
</t>
  </si>
  <si>
    <t>2 02 25359 00 0000 150</t>
  </si>
  <si>
    <t xml:space="preserve">Субсидии бюджетам на создание (обновление) материально-технической базы образовательных организаций, реализующих программы среднего профессионального образования
</t>
  </si>
  <si>
    <t>2 02 45358 00 0000 150</t>
  </si>
  <si>
    <t>Межбюджетные трансферты, передаваемые бюджетам на возмещение производителям зерновых культур части затрат на производство и реализацию зерновых культур</t>
  </si>
  <si>
    <t>851 2646,6 все года, 805 2526,0,  2604,1,  2682,2 все остальное на 809</t>
  </si>
  <si>
    <t>805,809,813,836,842,850</t>
  </si>
  <si>
    <t>Межбюджетные трансферты, передаваемые бюджетам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</si>
</sst>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
  </numFmts>
  <fonts count="29" x14ac:knownFonts="1">
    <font>
      <sz val="10"/>
      <name val="Arial Cyr"/>
      <charset val="204"/>
    </font>
    <font>
      <sz val="11"/>
      <color theme="1"/>
      <name val="Calibri"/>
      <family val="2"/>
      <charset val="204"/>
      <scheme val="minor"/>
    </font>
    <font>
      <sz val="11"/>
      <name val="Times New Roman"/>
      <family val="1"/>
      <charset val="204"/>
    </font>
    <font>
      <sz val="10"/>
      <name val="Verdana"/>
      <family val="2"/>
    </font>
    <font>
      <b/>
      <sz val="10"/>
      <name val="Arial Cyr"/>
      <charset val="204"/>
    </font>
    <font>
      <b/>
      <sz val="10"/>
      <color indexed="8"/>
      <name val="Arial"/>
      <family val="2"/>
      <charset val="204"/>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b/>
      <sz val="18"/>
      <color theme="3"/>
      <name val="Cambria"/>
      <family val="1"/>
      <charset val="204"/>
      <scheme val="major"/>
    </font>
    <font>
      <sz val="10"/>
      <name val="Arial Cyr"/>
      <charset val="204"/>
    </font>
    <font>
      <sz val="10"/>
      <name val="Arial"/>
      <family val="2"/>
      <charset val="204"/>
    </font>
    <font>
      <sz val="10"/>
      <name val="Times New Roman"/>
      <family val="1"/>
      <charset val="204"/>
    </font>
    <font>
      <b/>
      <sz val="10"/>
      <name val="Times New Roman"/>
      <family val="1"/>
      <charset val="204"/>
    </font>
    <font>
      <sz val="10"/>
      <color rgb="FFFF0000"/>
      <name val="Times New Roman"/>
      <family val="1"/>
      <charset val="204"/>
    </font>
    <font>
      <sz val="10"/>
      <color theme="1"/>
      <name val="Times New Roman"/>
      <family val="1"/>
      <charset val="204"/>
    </font>
    <font>
      <sz val="10"/>
      <color rgb="FFFF0000"/>
      <name val="Arial Cyr"/>
      <charset val="204"/>
    </font>
  </fonts>
  <fills count="35">
    <fill>
      <patternFill patternType="none"/>
    </fill>
    <fill>
      <patternFill patternType="gray1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theme="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0" fontId="5"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10" fillId="26" borderId="0" applyNumberFormat="0" applyBorder="0" applyAlignment="0" applyProtection="0"/>
    <xf numFmtId="0" fontId="14" fillId="27" borderId="5" applyNumberFormat="0" applyAlignment="0" applyProtection="0"/>
    <xf numFmtId="0" fontId="16" fillId="28" borderId="8" applyNumberFormat="0" applyAlignment="0" applyProtection="0"/>
    <xf numFmtId="0" fontId="18" fillId="0" borderId="0" applyNumberFormat="0" applyFill="0" applyBorder="0" applyAlignment="0" applyProtection="0"/>
    <xf numFmtId="0" fontId="9" fillId="29" borderId="0" applyNumberFormat="0" applyBorder="0" applyAlignment="0" applyProtection="0"/>
    <xf numFmtId="0" fontId="6" fillId="0" borderId="2" applyNumberFormat="0" applyFill="0" applyAlignment="0" applyProtection="0"/>
    <xf numFmtId="0" fontId="7" fillId="0" borderId="3" applyNumberFormat="0" applyFill="0" applyAlignment="0" applyProtection="0"/>
    <xf numFmtId="0" fontId="8" fillId="0" borderId="4" applyNumberFormat="0" applyFill="0" applyAlignment="0" applyProtection="0"/>
    <xf numFmtId="0" fontId="8" fillId="0" borderId="0" applyNumberFormat="0" applyFill="0" applyBorder="0" applyAlignment="0" applyProtection="0"/>
    <xf numFmtId="0" fontId="12" fillId="30" borderId="5" applyNumberFormat="0" applyAlignment="0" applyProtection="0"/>
    <xf numFmtId="0" fontId="15" fillId="0" borderId="7" applyNumberFormat="0" applyFill="0" applyAlignment="0" applyProtection="0"/>
    <xf numFmtId="0" fontId="11" fillId="31" borderId="0" applyNumberFormat="0" applyBorder="0" applyAlignment="0" applyProtection="0"/>
    <xf numFmtId="0" fontId="1" fillId="32" borderId="9" applyNumberFormat="0" applyFont="0" applyAlignment="0" applyProtection="0"/>
    <xf numFmtId="0" fontId="13" fillId="27" borderId="6" applyNumberFormat="0" applyAlignment="0" applyProtection="0"/>
    <xf numFmtId="0" fontId="21" fillId="0" borderId="0" applyNumberFormat="0" applyFill="0" applyBorder="0" applyAlignment="0" applyProtection="0"/>
    <xf numFmtId="0" fontId="19" fillId="0" borderId="10" applyNumberFormat="0" applyFill="0" applyAlignment="0" applyProtection="0"/>
    <xf numFmtId="0" fontId="17" fillId="0" borderId="0" applyNumberFormat="0" applyFill="0" applyBorder="0" applyAlignment="0" applyProtection="0"/>
    <xf numFmtId="43" fontId="22" fillId="0" borderId="0" applyFont="0" applyFill="0" applyBorder="0" applyAlignment="0" applyProtection="0"/>
  </cellStyleXfs>
  <cellXfs count="51">
    <xf numFmtId="0" fontId="0" fillId="0" borderId="0" xfId="0"/>
    <xf numFmtId="0" fontId="22" fillId="33" borderId="0" xfId="0" applyNumberFormat="1" applyFont="1" applyFill="1"/>
    <xf numFmtId="0" fontId="22" fillId="33" borderId="0" xfId="0" applyFont="1" applyFill="1"/>
    <xf numFmtId="0" fontId="24" fillId="33" borderId="0" xfId="0" applyNumberFormat="1" applyFont="1" applyFill="1"/>
    <xf numFmtId="0" fontId="24" fillId="33" borderId="0" xfId="0" applyFont="1" applyFill="1"/>
    <xf numFmtId="0" fontId="24" fillId="33" borderId="1" xfId="1" applyFont="1" applyFill="1" applyBorder="1" applyAlignment="1">
      <alignment horizontal="justify" vertical="center" wrapText="1"/>
    </xf>
    <xf numFmtId="0" fontId="0" fillId="33" borderId="0" xfId="0" applyFont="1" applyFill="1" applyAlignment="1">
      <alignment horizontal="center"/>
    </xf>
    <xf numFmtId="0" fontId="2" fillId="33" borderId="0" xfId="0" applyFont="1" applyFill="1"/>
    <xf numFmtId="164" fontId="2" fillId="33" borderId="0" xfId="0" applyNumberFormat="1" applyFont="1" applyFill="1" applyBorder="1" applyAlignment="1">
      <alignment horizontal="left"/>
    </xf>
    <xf numFmtId="164" fontId="2" fillId="33" borderId="0" xfId="0" applyNumberFormat="1" applyFont="1" applyFill="1"/>
    <xf numFmtId="164" fontId="0" fillId="33" borderId="0" xfId="0" applyNumberFormat="1" applyFont="1" applyFill="1"/>
    <xf numFmtId="0" fontId="0" fillId="33" borderId="0" xfId="0" applyNumberFormat="1" applyFont="1" applyFill="1"/>
    <xf numFmtId="0" fontId="0" fillId="33" borderId="0" xfId="0" applyFont="1" applyFill="1"/>
    <xf numFmtId="164" fontId="2" fillId="33" borderId="0" xfId="0" applyNumberFormat="1" applyFont="1" applyFill="1" applyAlignment="1">
      <alignment horizontal="left"/>
    </xf>
    <xf numFmtId="164" fontId="2" fillId="33" borderId="0" xfId="0" applyNumberFormat="1" applyFont="1" applyFill="1" applyAlignment="1"/>
    <xf numFmtId="164" fontId="3" fillId="33" borderId="0" xfId="0" applyNumberFormat="1" applyFont="1" applyFill="1" applyBorder="1" applyAlignment="1">
      <alignment horizontal="center"/>
    </xf>
    <xf numFmtId="0" fontId="4" fillId="33" borderId="0" xfId="0" applyFont="1" applyFill="1" applyAlignment="1">
      <alignment horizontal="center" wrapText="1"/>
    </xf>
    <xf numFmtId="0" fontId="4" fillId="33" borderId="0" xfId="0" applyFont="1" applyFill="1" applyAlignment="1">
      <alignment horizontal="center"/>
    </xf>
    <xf numFmtId="164" fontId="4" fillId="33" borderId="0" xfId="0" applyNumberFormat="1" applyFont="1" applyFill="1" applyAlignment="1">
      <alignment horizontal="center"/>
    </xf>
    <xf numFmtId="164" fontId="24" fillId="33" borderId="0" xfId="0" applyNumberFormat="1" applyFont="1" applyFill="1" applyAlignment="1">
      <alignment horizontal="right"/>
    </xf>
    <xf numFmtId="0" fontId="24" fillId="33" borderId="0" xfId="0" applyNumberFormat="1" applyFont="1" applyFill="1" applyBorder="1"/>
    <xf numFmtId="0" fontId="0" fillId="33" borderId="0" xfId="0" applyNumberFormat="1" applyFont="1" applyFill="1" applyBorder="1"/>
    <xf numFmtId="0" fontId="0" fillId="33" borderId="0" xfId="0" applyFont="1" applyFill="1" applyBorder="1"/>
    <xf numFmtId="49" fontId="25" fillId="33" borderId="1" xfId="0" applyNumberFormat="1" applyFont="1" applyFill="1" applyBorder="1" applyAlignment="1">
      <alignment horizontal="center"/>
    </xf>
    <xf numFmtId="49" fontId="0" fillId="33" borderId="0" xfId="0" applyNumberFormat="1" applyFont="1" applyFill="1" applyBorder="1"/>
    <xf numFmtId="0" fontId="25" fillId="33" borderId="1" xfId="1" applyFont="1" applyFill="1" applyBorder="1" applyAlignment="1">
      <alignment horizontal="center" vertical="center" wrapText="1"/>
    </xf>
    <xf numFmtId="0" fontId="25" fillId="33" borderId="1" xfId="1" applyFont="1" applyFill="1" applyBorder="1" applyAlignment="1">
      <alignment horizontal="justify" vertical="center" wrapText="1"/>
    </xf>
    <xf numFmtId="164" fontId="25" fillId="33" borderId="1" xfId="43" applyNumberFormat="1" applyFont="1" applyFill="1" applyBorder="1" applyAlignment="1">
      <alignment horizontal="center" vertical="center" wrapText="1"/>
    </xf>
    <xf numFmtId="164" fontId="24" fillId="33" borderId="0" xfId="0" applyNumberFormat="1" applyFont="1" applyFill="1"/>
    <xf numFmtId="0" fontId="24" fillId="33" borderId="1" xfId="1" applyFont="1" applyFill="1" applyBorder="1" applyAlignment="1">
      <alignment horizontal="center" vertical="center" wrapText="1"/>
    </xf>
    <xf numFmtId="164" fontId="24" fillId="33" borderId="1" xfId="43" applyNumberFormat="1" applyFont="1" applyFill="1" applyBorder="1" applyAlignment="1">
      <alignment horizontal="center" vertical="center" wrapText="1"/>
    </xf>
    <xf numFmtId="164" fontId="22" fillId="33" borderId="0" xfId="0" applyNumberFormat="1" applyFont="1" applyFill="1"/>
    <xf numFmtId="4" fontId="23" fillId="33" borderId="0" xfId="0" applyNumberFormat="1" applyFont="1" applyFill="1" applyBorder="1" applyAlignment="1">
      <alignment horizontal="center" vertical="center" wrapText="1"/>
    </xf>
    <xf numFmtId="0" fontId="24" fillId="33" borderId="1" xfId="1" applyFont="1" applyFill="1" applyBorder="1" applyAlignment="1">
      <alignment horizontal="justify" vertical="top" wrapText="1"/>
    </xf>
    <xf numFmtId="0" fontId="26" fillId="33" borderId="0" xfId="0" applyNumberFormat="1" applyFont="1" applyFill="1"/>
    <xf numFmtId="4" fontId="27" fillId="33" borderId="1" xfId="0" applyNumberFormat="1" applyFont="1" applyFill="1" applyBorder="1" applyAlignment="1">
      <alignment horizontal="center" vertical="center" wrapText="1"/>
    </xf>
    <xf numFmtId="0" fontId="24" fillId="34" borderId="0" xfId="0" applyNumberFormat="1" applyFont="1" applyFill="1"/>
    <xf numFmtId="0" fontId="22" fillId="34" borderId="0" xfId="0" applyNumberFormat="1" applyFont="1" applyFill="1"/>
    <xf numFmtId="0" fontId="22" fillId="34" borderId="0" xfId="0" applyFont="1" applyFill="1"/>
    <xf numFmtId="0" fontId="24" fillId="33" borderId="1" xfId="1" applyFont="1" applyFill="1" applyBorder="1" applyAlignment="1">
      <alignment horizontal="left" vertical="top" wrapText="1"/>
    </xf>
    <xf numFmtId="0" fontId="28" fillId="33" borderId="0" xfId="0" applyNumberFormat="1" applyFont="1" applyFill="1"/>
    <xf numFmtId="0" fontId="28" fillId="33" borderId="0" xfId="0" applyFont="1" applyFill="1"/>
    <xf numFmtId="164" fontId="25" fillId="33" borderId="1" xfId="0" applyNumberFormat="1" applyFont="1" applyFill="1" applyBorder="1" applyAlignment="1">
      <alignment horizontal="center"/>
    </xf>
    <xf numFmtId="0" fontId="24" fillId="33" borderId="1" xfId="1" applyFont="1" applyFill="1" applyBorder="1" applyAlignment="1">
      <alignment wrapText="1"/>
    </xf>
    <xf numFmtId="0" fontId="24" fillId="33" borderId="1" xfId="1" applyFont="1" applyFill="1" applyBorder="1" applyAlignment="1">
      <alignment horizontal="left" vertical="center" wrapText="1"/>
    </xf>
    <xf numFmtId="0" fontId="26" fillId="34" borderId="0" xfId="0" applyNumberFormat="1" applyFont="1" applyFill="1"/>
    <xf numFmtId="0" fontId="26" fillId="33" borderId="0" xfId="0" applyFont="1" applyFill="1"/>
    <xf numFmtId="164" fontId="24" fillId="0" borderId="1" xfId="43" applyNumberFormat="1" applyFont="1" applyFill="1" applyBorder="1" applyAlignment="1">
      <alignment horizontal="center" vertical="center" wrapText="1"/>
    </xf>
    <xf numFmtId="0" fontId="25" fillId="33" borderId="0" xfId="0" applyFont="1" applyFill="1" applyAlignment="1">
      <alignment horizontal="center" vertical="center" wrapText="1"/>
    </xf>
    <xf numFmtId="0" fontId="25" fillId="33" borderId="1" xfId="0" applyFont="1" applyFill="1" applyBorder="1" applyAlignment="1">
      <alignment horizontal="center" vertical="center"/>
    </xf>
    <xf numFmtId="164" fontId="25" fillId="33" borderId="1" xfId="0" applyNumberFormat="1" applyFont="1" applyFill="1" applyBorder="1" applyAlignment="1">
      <alignment horizontal="center"/>
    </xf>
  </cellXfs>
  <cellStyles count="44">
    <cellStyle name="20% - Accent1" xfId="2"/>
    <cellStyle name="20% - Accent2" xfId="3"/>
    <cellStyle name="20% - Accent3" xfId="4"/>
    <cellStyle name="20% - Accent4" xfId="5"/>
    <cellStyle name="20% - Accent5" xfId="6"/>
    <cellStyle name="20% - Accent6" xfId="7"/>
    <cellStyle name="40% - Accent1" xfId="8"/>
    <cellStyle name="40% - Accent2" xfId="9"/>
    <cellStyle name="40% - Accent3" xfId="10"/>
    <cellStyle name="40% - Accent4" xfId="11"/>
    <cellStyle name="40% - Accent5" xfId="12"/>
    <cellStyle name="40% - Accent6" xfId="13"/>
    <cellStyle name="60% - Accent1" xfId="14"/>
    <cellStyle name="60% - Accent2" xfId="15"/>
    <cellStyle name="60% - Accent3" xfId="16"/>
    <cellStyle name="60% - Accent4" xfId="17"/>
    <cellStyle name="60% - Accent5" xfId="18"/>
    <cellStyle name="60% - Accent6" xfId="19"/>
    <cellStyle name="Accent1" xfId="20"/>
    <cellStyle name="Accent2" xfId="21"/>
    <cellStyle name="Accent3" xfId="22"/>
    <cellStyle name="Accent4" xfId="23"/>
    <cellStyle name="Accent5" xfId="24"/>
    <cellStyle name="Accent6" xfId="25"/>
    <cellStyle name="Bad" xfId="26"/>
    <cellStyle name="Calculation" xfId="27"/>
    <cellStyle name="Check Cell" xfId="28"/>
    <cellStyle name="Explanatory Text" xfId="29"/>
    <cellStyle name="Good" xfId="30"/>
    <cellStyle name="Heading 1" xfId="31"/>
    <cellStyle name="Heading 2" xfId="32"/>
    <cellStyle name="Heading 3" xfId="33"/>
    <cellStyle name="Heading 4" xfId="34"/>
    <cellStyle name="Input" xfId="35"/>
    <cellStyle name="Linked Cell" xfId="36"/>
    <cellStyle name="Neutral" xfId="37"/>
    <cellStyle name="Note" xfId="38"/>
    <cellStyle name="Output" xfId="39"/>
    <cellStyle name="Title" xfId="40"/>
    <cellStyle name="Total" xfId="41"/>
    <cellStyle name="Warning Text" xfId="42"/>
    <cellStyle name="Обычный" xfId="0" builtinId="0"/>
    <cellStyle name="Стиль 1" xfId="1"/>
    <cellStyle name="Финансовый" xfId="43" builtinId="3"/>
  </cellStyles>
  <dxfs count="1">
    <dxf>
      <fill>
        <patternFill>
          <bgColor indexed="9"/>
        </patternFill>
      </fill>
    </dxf>
  </dxfs>
  <tableStyles count="0" defaultTableStyle="TableStyleMedium2" defaultPivotStyle="PivotStyleLight16"/>
  <colors>
    <mruColors>
      <color rgb="FFFFCCFF"/>
      <color rgb="FFCCFFCC"/>
      <color rgb="FFCCFFFF"/>
      <color rgb="FFFF99FF"/>
      <color rgb="FFCCCCFF"/>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7"/>
    <pageSetUpPr fitToPage="1"/>
  </sheetPr>
  <dimension ref="A1:I214"/>
  <sheetViews>
    <sheetView tabSelected="1" view="pageBreakPreview" zoomScale="86" zoomScaleNormal="80" zoomScaleSheetLayoutView="86" workbookViewId="0">
      <pane xSplit="1" ySplit="11" topLeftCell="B210" activePane="bottomRight" state="frozen"/>
      <selection pane="topRight" activeCell="B1" sqref="B1"/>
      <selection pane="bottomLeft" activeCell="A12" sqref="A12"/>
      <selection pane="bottomRight" activeCell="C12" sqref="C12"/>
    </sheetView>
  </sheetViews>
  <sheetFormatPr defaultRowHeight="12.75" x14ac:dyDescent="0.2"/>
  <cols>
    <col min="1" max="1" width="25.5703125" style="6" customWidth="1"/>
    <col min="2" max="2" width="57.28515625" style="12" customWidth="1"/>
    <col min="3" max="3" width="17.7109375" style="10" customWidth="1"/>
    <col min="4" max="4" width="18.85546875" style="10" customWidth="1"/>
    <col min="5" max="5" width="15.28515625" style="10" customWidth="1"/>
    <col min="6" max="6" width="11.42578125" style="3" bestFit="1" customWidth="1"/>
    <col min="7" max="7" width="12.5703125" style="3" customWidth="1"/>
    <col min="8" max="8" width="12.5703125" style="11" customWidth="1"/>
    <col min="9" max="16384" width="9.140625" style="12"/>
  </cols>
  <sheetData>
    <row r="1" spans="1:9" ht="15" x14ac:dyDescent="0.25">
      <c r="B1" s="7"/>
      <c r="C1" s="8" t="s">
        <v>313</v>
      </c>
      <c r="D1" s="9"/>
    </row>
    <row r="2" spans="1:9" ht="15" x14ac:dyDescent="0.25">
      <c r="B2" s="7"/>
      <c r="C2" s="8" t="s">
        <v>0</v>
      </c>
      <c r="D2" s="9"/>
    </row>
    <row r="3" spans="1:9" ht="15" x14ac:dyDescent="0.25">
      <c r="B3" s="7"/>
      <c r="C3" s="8" t="s">
        <v>314</v>
      </c>
      <c r="D3" s="9"/>
    </row>
    <row r="4" spans="1:9" ht="15" x14ac:dyDescent="0.25">
      <c r="B4" s="7"/>
      <c r="C4" s="8" t="s">
        <v>290</v>
      </c>
      <c r="D4" s="9"/>
    </row>
    <row r="5" spans="1:9" ht="15" x14ac:dyDescent="0.25">
      <c r="C5" s="13" t="s">
        <v>315</v>
      </c>
      <c r="D5" s="14"/>
    </row>
    <row r="6" spans="1:9" ht="3" customHeight="1" x14ac:dyDescent="0.2">
      <c r="B6" s="15"/>
      <c r="C6" s="15"/>
      <c r="D6" s="15"/>
      <c r="E6" s="15"/>
    </row>
    <row r="7" spans="1:9" ht="38.25" customHeight="1" x14ac:dyDescent="0.2">
      <c r="A7" s="48" t="s">
        <v>316</v>
      </c>
      <c r="B7" s="48"/>
      <c r="C7" s="48"/>
      <c r="D7" s="48"/>
      <c r="E7" s="48"/>
    </row>
    <row r="8" spans="1:9" x14ac:dyDescent="0.2">
      <c r="A8" s="16"/>
      <c r="B8" s="17"/>
      <c r="C8" s="18"/>
      <c r="D8" s="18"/>
      <c r="E8" s="19" t="s">
        <v>1</v>
      </c>
    </row>
    <row r="9" spans="1:9" s="22" customFormat="1" x14ac:dyDescent="0.2">
      <c r="A9" s="49" t="s">
        <v>2</v>
      </c>
      <c r="B9" s="49" t="s">
        <v>3</v>
      </c>
      <c r="C9" s="50" t="s">
        <v>4</v>
      </c>
      <c r="D9" s="50"/>
      <c r="E9" s="50"/>
      <c r="F9" s="20"/>
      <c r="G9" s="20"/>
      <c r="H9" s="21"/>
    </row>
    <row r="10" spans="1:9" s="22" customFormat="1" x14ac:dyDescent="0.2">
      <c r="A10" s="49"/>
      <c r="B10" s="49"/>
      <c r="C10" s="42" t="s">
        <v>82</v>
      </c>
      <c r="D10" s="42" t="s">
        <v>193</v>
      </c>
      <c r="E10" s="42" t="s">
        <v>287</v>
      </c>
      <c r="F10" s="20"/>
      <c r="G10" s="20"/>
      <c r="H10" s="21"/>
    </row>
    <row r="11" spans="1:9" s="24" customFormat="1" x14ac:dyDescent="0.2">
      <c r="A11" s="23">
        <v>1</v>
      </c>
      <c r="B11" s="23">
        <v>2</v>
      </c>
      <c r="C11" s="42" t="s">
        <v>5</v>
      </c>
      <c r="D11" s="42" t="s">
        <v>6</v>
      </c>
      <c r="E11" s="42" t="s">
        <v>7</v>
      </c>
      <c r="F11" s="20"/>
      <c r="G11" s="20"/>
      <c r="H11" s="21"/>
    </row>
    <row r="12" spans="1:9" s="2" customFormat="1" x14ac:dyDescent="0.2">
      <c r="A12" s="25" t="s">
        <v>8</v>
      </c>
      <c r="B12" s="26" t="s">
        <v>9</v>
      </c>
      <c r="C12" s="27">
        <f>C13</f>
        <v>20521280.800000001</v>
      </c>
      <c r="D12" s="27">
        <f t="shared" ref="D12:E12" si="0">D13</f>
        <v>18533113.199999999</v>
      </c>
      <c r="E12" s="27">
        <f t="shared" si="0"/>
        <v>19421281.199999996</v>
      </c>
      <c r="F12" s="28">
        <f>D12-D14</f>
        <v>15657891.1</v>
      </c>
      <c r="G12" s="28">
        <f>E12-E14</f>
        <v>15783915.299999995</v>
      </c>
      <c r="H12" s="28"/>
      <c r="I12" s="28"/>
    </row>
    <row r="13" spans="1:9" s="2" customFormat="1" ht="25.5" x14ac:dyDescent="0.2">
      <c r="A13" s="29" t="s">
        <v>10</v>
      </c>
      <c r="B13" s="5" t="s">
        <v>11</v>
      </c>
      <c r="C13" s="30">
        <f>C14+C19+C144+C180+C212</f>
        <v>20521280.800000001</v>
      </c>
      <c r="D13" s="30">
        <f>D14+D19+D144+D180+D212</f>
        <v>18533113.199999999</v>
      </c>
      <c r="E13" s="30">
        <f>E14+E19+E144+E180+E212</f>
        <v>19421281.199999996</v>
      </c>
      <c r="F13" s="3"/>
      <c r="G13" s="3"/>
      <c r="H13" s="1"/>
    </row>
    <row r="14" spans="1:9" s="2" customFormat="1" x14ac:dyDescent="0.2">
      <c r="A14" s="29" t="s">
        <v>79</v>
      </c>
      <c r="B14" s="5" t="s">
        <v>317</v>
      </c>
      <c r="C14" s="30">
        <f>C15+C17</f>
        <v>4134070.9</v>
      </c>
      <c r="D14" s="30">
        <f t="shared" ref="D14:E14" si="1">D15+D17</f>
        <v>2875222.1</v>
      </c>
      <c r="E14" s="30">
        <f t="shared" si="1"/>
        <v>3637365.9</v>
      </c>
      <c r="F14" s="28"/>
      <c r="G14" s="28"/>
      <c r="H14" s="31"/>
      <c r="I14" s="32"/>
    </row>
    <row r="15" spans="1:9" s="38" customFormat="1" x14ac:dyDescent="0.2">
      <c r="A15" s="29" t="s">
        <v>77</v>
      </c>
      <c r="B15" s="5" t="s">
        <v>12</v>
      </c>
      <c r="C15" s="30">
        <f>SUBTOTAL(9,C16)</f>
        <v>3429908.9</v>
      </c>
      <c r="D15" s="30">
        <f t="shared" ref="D15:E15" si="2">SUBTOTAL(9,D16)</f>
        <v>2875222.1</v>
      </c>
      <c r="E15" s="30">
        <f t="shared" si="2"/>
        <v>3637365.9</v>
      </c>
      <c r="F15" s="36"/>
      <c r="G15" s="36">
        <v>801</v>
      </c>
      <c r="H15" s="37"/>
    </row>
    <row r="16" spans="1:9" s="38" customFormat="1" ht="25.5" x14ac:dyDescent="0.2">
      <c r="A16" s="29" t="s">
        <v>78</v>
      </c>
      <c r="B16" s="5" t="s">
        <v>13</v>
      </c>
      <c r="C16" s="30">
        <v>3429908.9</v>
      </c>
      <c r="D16" s="30">
        <v>2875222.1</v>
      </c>
      <c r="E16" s="30">
        <v>3637365.9</v>
      </c>
      <c r="F16" s="36"/>
      <c r="G16" s="36">
        <v>801</v>
      </c>
      <c r="H16" s="37"/>
    </row>
    <row r="17" spans="1:8" s="38" customFormat="1" ht="38.25" x14ac:dyDescent="0.2">
      <c r="A17" s="29" t="s">
        <v>409</v>
      </c>
      <c r="B17" s="5" t="s">
        <v>410</v>
      </c>
      <c r="C17" s="30">
        <f>C18</f>
        <v>704162</v>
      </c>
      <c r="D17" s="30"/>
      <c r="E17" s="30"/>
      <c r="F17" s="36"/>
      <c r="G17" s="36">
        <v>801</v>
      </c>
      <c r="H17" s="37"/>
    </row>
    <row r="18" spans="1:8" s="38" customFormat="1" ht="38.25" x14ac:dyDescent="0.2">
      <c r="A18" s="29" t="s">
        <v>411</v>
      </c>
      <c r="B18" s="5" t="s">
        <v>412</v>
      </c>
      <c r="C18" s="30">
        <v>704162</v>
      </c>
      <c r="D18" s="30"/>
      <c r="E18" s="30"/>
      <c r="F18" s="36"/>
      <c r="G18" s="36">
        <v>801</v>
      </c>
      <c r="H18" s="37"/>
    </row>
    <row r="19" spans="1:8" s="2" customFormat="1" ht="25.5" x14ac:dyDescent="0.2">
      <c r="A19" s="29" t="s">
        <v>80</v>
      </c>
      <c r="B19" s="5" t="s">
        <v>14</v>
      </c>
      <c r="C19" s="30">
        <f>C20+C28+C29+C31+C33+C35+C39+C43+C71+C45+C51+C85+C69+C53+C55+C57+C59+C61+C65+C49+C67+C73+C75+C90+C92+C93+C95+C99+C101+C103+C109+C111+C113+C41+C63+C47+C131+C108+C86+C117+C118+C138+C120+C121+C125+C140+C97+C81+C129+C79+C91+C105+C133+C77+C32+C115+C26+C123+C22+C126+C24+C142+C88+C82+C136+C37+C134</f>
        <v>10443257.500000002</v>
      </c>
      <c r="D19" s="30">
        <f>D20+D28+D29+D31+D33+D35+D39+D43+D71+D45+D51+D85+D69+D53+D55+D57+D59+D61+D65+D49+D67+D73+D75+D90+D92+D93+D95+D99+D101+D103+D109+D111+D113+D41+D63+D47+D131+D108+D86+D117+D118+D138+D120+D121+D125+D140+D97+D81+D129+D79+D91+D105+D133+D77+D32+D115+D26+D123+D22+D126+D24+D142+D88+D82+D136+D37+D134</f>
        <v>10668360.399999999</v>
      </c>
      <c r="E19" s="30">
        <f>E20+E28+E29+E31+E33+E35+E39+E43+E71+E45+E51+E85+E69+E53+E55+E57+E59+E61+E65+E49+E67+E73+E75+E90+E92+E93+E95+E99+E101+E103+E109+E111+E113+E41+E63+E47+E131+E108+E86+E117+E118+E138+E120+E121+E125+E140+E97+E81+E129+E79+E91+E105+E133+E77+E32+E115+E26+E123+E22+E126+E24+E142+E88+E82+E136+E37+E134</f>
        <v>11548097.899999999</v>
      </c>
      <c r="F19" s="3"/>
      <c r="G19" s="3"/>
      <c r="H19" s="11"/>
    </row>
    <row r="20" spans="1:8" s="38" customFormat="1" ht="49.5" customHeight="1" x14ac:dyDescent="0.2">
      <c r="A20" s="29" t="s">
        <v>424</v>
      </c>
      <c r="B20" s="5" t="s">
        <v>426</v>
      </c>
      <c r="C20" s="30">
        <f>SUBTOTAL(9,C21)</f>
        <v>978552.2</v>
      </c>
      <c r="D20" s="30">
        <f t="shared" ref="D20:E26" si="3">SUBTOTAL(9,D21)</f>
        <v>1095786.8999999999</v>
      </c>
      <c r="E20" s="30">
        <f t="shared" si="3"/>
        <v>420583.8</v>
      </c>
      <c r="F20" s="36"/>
      <c r="G20" s="45">
        <v>804</v>
      </c>
      <c r="H20" s="37"/>
    </row>
    <row r="21" spans="1:8" s="38" customFormat="1" ht="43.5" customHeight="1" x14ac:dyDescent="0.2">
      <c r="A21" s="29" t="s">
        <v>423</v>
      </c>
      <c r="B21" s="5" t="s">
        <v>425</v>
      </c>
      <c r="C21" s="30">
        <v>978552.2</v>
      </c>
      <c r="D21" s="30">
        <v>1095786.8999999999</v>
      </c>
      <c r="E21" s="30">
        <v>420583.8</v>
      </c>
      <c r="F21" s="36"/>
      <c r="G21" s="36">
        <v>804</v>
      </c>
      <c r="H21" s="37"/>
    </row>
    <row r="22" spans="1:8" s="2" customFormat="1" ht="25.5" x14ac:dyDescent="0.2">
      <c r="A22" s="29" t="s">
        <v>43</v>
      </c>
      <c r="B22" s="5" t="s">
        <v>85</v>
      </c>
      <c r="C22" s="30">
        <f>SUBTOTAL(9,C23)</f>
        <v>21454</v>
      </c>
      <c r="D22" s="30">
        <f t="shared" si="3"/>
        <v>0</v>
      </c>
      <c r="E22" s="30">
        <f t="shared" si="3"/>
        <v>0</v>
      </c>
      <c r="F22" s="3"/>
      <c r="G22" s="34">
        <v>809</v>
      </c>
      <c r="H22" s="1"/>
    </row>
    <row r="23" spans="1:8" s="2" customFormat="1" ht="38.25" x14ac:dyDescent="0.2">
      <c r="A23" s="29" t="s">
        <v>44</v>
      </c>
      <c r="B23" s="5" t="s">
        <v>86</v>
      </c>
      <c r="C23" s="30">
        <v>21454</v>
      </c>
      <c r="D23" s="30"/>
      <c r="E23" s="30"/>
      <c r="F23" s="3" t="s">
        <v>208</v>
      </c>
      <c r="G23" s="3">
        <v>809</v>
      </c>
      <c r="H23" s="1"/>
    </row>
    <row r="24" spans="1:8" s="38" customFormat="1" ht="39.75" customHeight="1" x14ac:dyDescent="0.2">
      <c r="A24" s="29" t="s">
        <v>432</v>
      </c>
      <c r="B24" s="39" t="s">
        <v>434</v>
      </c>
      <c r="C24" s="30">
        <f>SUBTOTAL(9,C25)</f>
        <v>4052.4</v>
      </c>
      <c r="D24" s="30">
        <f t="shared" si="3"/>
        <v>4052.4</v>
      </c>
      <c r="E24" s="30">
        <f t="shared" si="3"/>
        <v>4052.4</v>
      </c>
      <c r="F24" s="36"/>
      <c r="G24" s="45">
        <v>854</v>
      </c>
      <c r="H24" s="37"/>
    </row>
    <row r="25" spans="1:8" s="38" customFormat="1" ht="30" customHeight="1" x14ac:dyDescent="0.2">
      <c r="A25" s="29" t="s">
        <v>431</v>
      </c>
      <c r="B25" s="39" t="s">
        <v>433</v>
      </c>
      <c r="C25" s="30">
        <v>4052.4</v>
      </c>
      <c r="D25" s="30">
        <v>4052.4</v>
      </c>
      <c r="E25" s="30">
        <v>4052.4</v>
      </c>
      <c r="F25" s="36" t="s">
        <v>208</v>
      </c>
      <c r="G25" s="36">
        <v>854</v>
      </c>
      <c r="H25" s="37"/>
    </row>
    <row r="26" spans="1:8" s="2" customFormat="1" ht="40.5" customHeight="1" x14ac:dyDescent="0.2">
      <c r="A26" s="29" t="s">
        <v>414</v>
      </c>
      <c r="B26" s="5" t="s">
        <v>416</v>
      </c>
      <c r="C26" s="30">
        <f>SUBTOTAL(9,C27)</f>
        <v>6988.9</v>
      </c>
      <c r="D26" s="30">
        <f t="shared" si="3"/>
        <v>17369</v>
      </c>
      <c r="E26" s="30">
        <f t="shared" si="3"/>
        <v>45583.9</v>
      </c>
      <c r="F26" s="3"/>
      <c r="G26" s="34">
        <v>836</v>
      </c>
      <c r="H26" s="1"/>
    </row>
    <row r="27" spans="1:8" s="2" customFormat="1" ht="45" customHeight="1" x14ac:dyDescent="0.2">
      <c r="A27" s="29" t="s">
        <v>413</v>
      </c>
      <c r="B27" s="5" t="s">
        <v>415</v>
      </c>
      <c r="C27" s="30">
        <v>6988.9</v>
      </c>
      <c r="D27" s="30">
        <v>17369</v>
      </c>
      <c r="E27" s="30">
        <v>45583.9</v>
      </c>
      <c r="F27" s="3" t="s">
        <v>208</v>
      </c>
      <c r="G27" s="3">
        <v>836</v>
      </c>
      <c r="H27" s="1"/>
    </row>
    <row r="28" spans="1:8" s="2" customFormat="1" ht="38.25" x14ac:dyDescent="0.2">
      <c r="A28" s="29" t="s">
        <v>49</v>
      </c>
      <c r="B28" s="5" t="s">
        <v>16</v>
      </c>
      <c r="C28" s="30">
        <v>399.6</v>
      </c>
      <c r="D28" s="30">
        <v>399.6</v>
      </c>
      <c r="E28" s="30">
        <v>399.6</v>
      </c>
      <c r="F28" s="3" t="s">
        <v>213</v>
      </c>
      <c r="G28" s="3">
        <v>811</v>
      </c>
      <c r="H28" s="1"/>
    </row>
    <row r="29" spans="1:8" s="2" customFormat="1" ht="51" x14ac:dyDescent="0.2">
      <c r="A29" s="29" t="s">
        <v>66</v>
      </c>
      <c r="B29" s="5" t="s">
        <v>202</v>
      </c>
      <c r="C29" s="30">
        <f>SUBTOTAL(9,C30)</f>
        <v>3385.7</v>
      </c>
      <c r="D29" s="30">
        <f t="shared" ref="D29:E29" si="4">SUBTOTAL(9,D30)</f>
        <v>3385.7</v>
      </c>
      <c r="E29" s="30">
        <f t="shared" si="4"/>
        <v>3934.2</v>
      </c>
      <c r="F29" s="3"/>
      <c r="G29" s="3">
        <v>815</v>
      </c>
      <c r="H29" s="1"/>
    </row>
    <row r="30" spans="1:8" s="2" customFormat="1" ht="63.75" x14ac:dyDescent="0.2">
      <c r="A30" s="29" t="s">
        <v>67</v>
      </c>
      <c r="B30" s="5" t="s">
        <v>201</v>
      </c>
      <c r="C30" s="30">
        <v>3385.7</v>
      </c>
      <c r="D30" s="30">
        <v>3385.7</v>
      </c>
      <c r="E30" s="30">
        <v>3934.2</v>
      </c>
      <c r="F30" s="3" t="s">
        <v>200</v>
      </c>
      <c r="G30" s="34">
        <v>815</v>
      </c>
      <c r="H30" s="1"/>
    </row>
    <row r="31" spans="1:8" s="2" customFormat="1" ht="51" x14ac:dyDescent="0.2">
      <c r="A31" s="29" t="s">
        <v>48</v>
      </c>
      <c r="B31" s="5" t="s">
        <v>15</v>
      </c>
      <c r="C31" s="30">
        <v>45835</v>
      </c>
      <c r="D31" s="30">
        <v>45835</v>
      </c>
      <c r="E31" s="30">
        <v>45835</v>
      </c>
      <c r="F31" s="3" t="s">
        <v>268</v>
      </c>
      <c r="G31" s="3">
        <v>809</v>
      </c>
      <c r="H31" s="1"/>
    </row>
    <row r="32" spans="1:8" s="2" customFormat="1" ht="51" x14ac:dyDescent="0.2">
      <c r="A32" s="29" t="s">
        <v>291</v>
      </c>
      <c r="B32" s="5" t="s">
        <v>318</v>
      </c>
      <c r="C32" s="30">
        <v>341382.1</v>
      </c>
      <c r="D32" s="30">
        <v>379223.1</v>
      </c>
      <c r="E32" s="30">
        <v>400438.7</v>
      </c>
      <c r="F32" s="3"/>
      <c r="G32" s="3">
        <v>813</v>
      </c>
      <c r="H32" s="1"/>
    </row>
    <row r="33" spans="1:8" s="2" customFormat="1" ht="63.75" x14ac:dyDescent="0.2">
      <c r="A33" s="29" t="s">
        <v>64</v>
      </c>
      <c r="B33" s="5" t="s">
        <v>21</v>
      </c>
      <c r="C33" s="30">
        <f>SUBTOTAL(9,C34)</f>
        <v>1169.5999999999999</v>
      </c>
      <c r="D33" s="30">
        <f t="shared" ref="D33:E33" si="5">SUBTOTAL(9,D34)</f>
        <v>1169.5999999999999</v>
      </c>
      <c r="E33" s="30">
        <f t="shared" si="5"/>
        <v>1169.5999999999999</v>
      </c>
      <c r="F33" s="3"/>
      <c r="G33" s="34">
        <v>813</v>
      </c>
      <c r="H33" s="1"/>
    </row>
    <row r="34" spans="1:8" s="2" customFormat="1" ht="76.5" x14ac:dyDescent="0.2">
      <c r="A34" s="29" t="s">
        <v>65</v>
      </c>
      <c r="B34" s="5" t="s">
        <v>22</v>
      </c>
      <c r="C34" s="30">
        <v>1169.5999999999999</v>
      </c>
      <c r="D34" s="30">
        <v>1169.5999999999999</v>
      </c>
      <c r="E34" s="30">
        <v>1169.5999999999999</v>
      </c>
      <c r="F34" s="3" t="s">
        <v>210</v>
      </c>
      <c r="G34" s="3">
        <v>813</v>
      </c>
      <c r="H34" s="1"/>
    </row>
    <row r="35" spans="1:8" s="2" customFormat="1" ht="38.25" x14ac:dyDescent="0.2">
      <c r="A35" s="29" t="s">
        <v>45</v>
      </c>
      <c r="B35" s="5" t="s">
        <v>203</v>
      </c>
      <c r="C35" s="30">
        <f>SUBTOTAL(9,C36)</f>
        <v>13940</v>
      </c>
      <c r="D35" s="30">
        <f t="shared" ref="D35:E35" si="6">SUBTOTAL(9,D36)</f>
        <v>13676</v>
      </c>
      <c r="E35" s="30">
        <f t="shared" si="6"/>
        <v>15451.2</v>
      </c>
      <c r="F35" s="3"/>
      <c r="G35" s="34">
        <v>809</v>
      </c>
      <c r="H35" s="1"/>
    </row>
    <row r="36" spans="1:8" s="2" customFormat="1" ht="51" x14ac:dyDescent="0.2">
      <c r="A36" s="29" t="s">
        <v>46</v>
      </c>
      <c r="B36" s="5" t="s">
        <v>204</v>
      </c>
      <c r="C36" s="30">
        <v>13940</v>
      </c>
      <c r="D36" s="30">
        <v>13676</v>
      </c>
      <c r="E36" s="30">
        <v>15451.2</v>
      </c>
      <c r="F36" s="3" t="s">
        <v>205</v>
      </c>
      <c r="G36" s="3">
        <v>809</v>
      </c>
      <c r="H36" s="1"/>
    </row>
    <row r="37" spans="1:8" s="38" customFormat="1" ht="78.75" customHeight="1" x14ac:dyDescent="0.2">
      <c r="A37" s="29" t="s">
        <v>449</v>
      </c>
      <c r="B37" s="5" t="s">
        <v>452</v>
      </c>
      <c r="C37" s="30">
        <f>SUBTOTAL(9,C38)</f>
        <v>0</v>
      </c>
      <c r="D37" s="30">
        <f>SUBTOTAL(9,D38)</f>
        <v>126510</v>
      </c>
      <c r="E37" s="30">
        <f>SUBTOTAL(9,E38)</f>
        <v>85100</v>
      </c>
      <c r="F37" s="36"/>
      <c r="G37" s="45">
        <v>802</v>
      </c>
      <c r="H37" s="37"/>
    </row>
    <row r="38" spans="1:8" s="38" customFormat="1" ht="89.25" x14ac:dyDescent="0.2">
      <c r="A38" s="29" t="s">
        <v>450</v>
      </c>
      <c r="B38" s="5" t="s">
        <v>451</v>
      </c>
      <c r="C38" s="30"/>
      <c r="D38" s="30">
        <v>126510</v>
      </c>
      <c r="E38" s="30">
        <v>85100</v>
      </c>
      <c r="F38" s="36" t="s">
        <v>205</v>
      </c>
      <c r="G38" s="36">
        <v>802</v>
      </c>
      <c r="H38" s="37"/>
    </row>
    <row r="39" spans="1:8" s="2" customFormat="1" ht="51" x14ac:dyDescent="0.2">
      <c r="A39" s="29" t="s">
        <v>102</v>
      </c>
      <c r="B39" s="5" t="s">
        <v>103</v>
      </c>
      <c r="C39" s="30">
        <f>SUBTOTAL(9,C40)</f>
        <v>44346</v>
      </c>
      <c r="D39" s="30">
        <f>SUBTOTAL(9,D40)</f>
        <v>31099.9</v>
      </c>
      <c r="E39" s="30">
        <f>SUBTOTAL(9,E40)</f>
        <v>34242.9</v>
      </c>
      <c r="F39" s="3"/>
      <c r="G39" s="34">
        <v>805</v>
      </c>
      <c r="H39" s="1"/>
    </row>
    <row r="40" spans="1:8" s="2" customFormat="1" ht="51" x14ac:dyDescent="0.2">
      <c r="A40" s="29" t="s">
        <v>104</v>
      </c>
      <c r="B40" s="5" t="s">
        <v>105</v>
      </c>
      <c r="C40" s="30">
        <v>44346</v>
      </c>
      <c r="D40" s="30">
        <v>31099.9</v>
      </c>
      <c r="E40" s="30">
        <v>34242.9</v>
      </c>
      <c r="F40" s="3" t="s">
        <v>225</v>
      </c>
      <c r="G40" s="4">
        <v>805</v>
      </c>
      <c r="H40" s="1"/>
    </row>
    <row r="41" spans="1:8" s="2" customFormat="1" ht="76.5" x14ac:dyDescent="0.2">
      <c r="A41" s="29" t="s">
        <v>306</v>
      </c>
      <c r="B41" s="5" t="s">
        <v>319</v>
      </c>
      <c r="C41" s="30">
        <f>SUBTOTAL(9,C42)</f>
        <v>0</v>
      </c>
      <c r="D41" s="30">
        <f>SUBTOTAL(9,D42)</f>
        <v>45798.5</v>
      </c>
      <c r="E41" s="30">
        <f>SUBTOTAL(9,E42)</f>
        <v>204466.6</v>
      </c>
      <c r="F41" s="3"/>
      <c r="G41" s="34">
        <v>854</v>
      </c>
      <c r="H41" s="1"/>
    </row>
    <row r="42" spans="1:8" s="2" customFormat="1" ht="89.25" x14ac:dyDescent="0.2">
      <c r="A42" s="29" t="s">
        <v>307</v>
      </c>
      <c r="B42" s="5" t="s">
        <v>320</v>
      </c>
      <c r="C42" s="30"/>
      <c r="D42" s="30">
        <v>45798.5</v>
      </c>
      <c r="E42" s="30">
        <v>204466.6</v>
      </c>
      <c r="F42" s="3" t="s">
        <v>218</v>
      </c>
      <c r="G42" s="3">
        <v>854</v>
      </c>
      <c r="H42" s="1"/>
    </row>
    <row r="43" spans="1:8" s="2" customFormat="1" ht="76.5" x14ac:dyDescent="0.2">
      <c r="A43" s="29" t="s">
        <v>162</v>
      </c>
      <c r="B43" s="5" t="s">
        <v>299</v>
      </c>
      <c r="C43" s="30">
        <f>SUBTOTAL(9,C44)</f>
        <v>47085</v>
      </c>
      <c r="D43" s="30">
        <f>SUBTOTAL(9,D44)</f>
        <v>47085</v>
      </c>
      <c r="E43" s="30">
        <f>SUBTOTAL(9,E44)</f>
        <v>47085</v>
      </c>
      <c r="F43" s="3"/>
      <c r="G43" s="34">
        <v>805</v>
      </c>
      <c r="H43" s="1"/>
    </row>
    <row r="44" spans="1:8" s="2" customFormat="1" ht="89.25" x14ac:dyDescent="0.2">
      <c r="A44" s="29" t="s">
        <v>163</v>
      </c>
      <c r="B44" s="5" t="s">
        <v>321</v>
      </c>
      <c r="C44" s="30">
        <v>47085</v>
      </c>
      <c r="D44" s="30">
        <v>47085</v>
      </c>
      <c r="E44" s="30">
        <v>47085</v>
      </c>
      <c r="F44" s="3" t="s">
        <v>254</v>
      </c>
      <c r="G44" s="4">
        <v>805</v>
      </c>
      <c r="H44" s="1"/>
    </row>
    <row r="45" spans="1:8" s="2" customFormat="1" ht="25.5" x14ac:dyDescent="0.2">
      <c r="A45" s="29" t="s">
        <v>176</v>
      </c>
      <c r="B45" s="5" t="s">
        <v>178</v>
      </c>
      <c r="C45" s="30">
        <f>SUBTOTAL(9,C46)</f>
        <v>83991.8</v>
      </c>
      <c r="D45" s="30">
        <f>SUBTOTAL(9,D46)</f>
        <v>83991.8</v>
      </c>
      <c r="E45" s="30">
        <f>SUBTOTAL(9,E46)</f>
        <v>91393.4</v>
      </c>
      <c r="F45" s="3"/>
      <c r="G45" s="34">
        <v>813</v>
      </c>
      <c r="H45" s="1"/>
    </row>
    <row r="46" spans="1:8" s="2" customFormat="1" ht="38.25" x14ac:dyDescent="0.2">
      <c r="A46" s="29" t="s">
        <v>177</v>
      </c>
      <c r="B46" s="5" t="s">
        <v>179</v>
      </c>
      <c r="C46" s="30">
        <v>83991.8</v>
      </c>
      <c r="D46" s="30">
        <v>83991.8</v>
      </c>
      <c r="E46" s="30">
        <v>91393.4</v>
      </c>
      <c r="F46" s="3" t="s">
        <v>262</v>
      </c>
      <c r="G46" s="3">
        <v>813</v>
      </c>
      <c r="H46" s="1"/>
    </row>
    <row r="47" spans="1:8" s="2" customFormat="1" ht="51" x14ac:dyDescent="0.2">
      <c r="A47" s="29" t="s">
        <v>330</v>
      </c>
      <c r="B47" s="5" t="s">
        <v>322</v>
      </c>
      <c r="C47" s="30">
        <f>SUBTOTAL(9,C48)</f>
        <v>46121.1</v>
      </c>
      <c r="D47" s="30">
        <f>SUBTOTAL(9,D48)</f>
        <v>46114.1</v>
      </c>
      <c r="E47" s="30">
        <f>SUBTOTAL(9,E48)</f>
        <v>63210</v>
      </c>
      <c r="F47" s="3"/>
      <c r="G47" s="34">
        <v>809</v>
      </c>
      <c r="H47" s="1"/>
    </row>
    <row r="48" spans="1:8" s="2" customFormat="1" ht="58.5" customHeight="1" x14ac:dyDescent="0.2">
      <c r="A48" s="29" t="s">
        <v>329</v>
      </c>
      <c r="B48" s="5" t="s">
        <v>323</v>
      </c>
      <c r="C48" s="30">
        <v>46121.1</v>
      </c>
      <c r="D48" s="30">
        <v>46114.1</v>
      </c>
      <c r="E48" s="30">
        <v>63210</v>
      </c>
      <c r="F48" s="3" t="s">
        <v>218</v>
      </c>
      <c r="G48" s="3">
        <v>809</v>
      </c>
      <c r="H48" s="1"/>
    </row>
    <row r="49" spans="1:8" s="2" customFormat="1" ht="21.75" customHeight="1" x14ac:dyDescent="0.2">
      <c r="A49" s="29" t="s">
        <v>300</v>
      </c>
      <c r="B49" s="5" t="s">
        <v>324</v>
      </c>
      <c r="C49" s="30">
        <f>SUBTOTAL(9,C50)</f>
        <v>21015.3</v>
      </c>
      <c r="D49" s="30">
        <f>SUBTOTAL(9,D50)</f>
        <v>0</v>
      </c>
      <c r="E49" s="30">
        <f>SUBTOTAL(9,E50)</f>
        <v>62060</v>
      </c>
      <c r="F49" s="3"/>
      <c r="G49" s="34">
        <v>809</v>
      </c>
      <c r="H49" s="1"/>
    </row>
    <row r="50" spans="1:8" s="2" customFormat="1" ht="25.5" x14ac:dyDescent="0.2">
      <c r="A50" s="29" t="s">
        <v>301</v>
      </c>
      <c r="B50" s="5" t="s">
        <v>325</v>
      </c>
      <c r="C50" s="30">
        <v>21015.3</v>
      </c>
      <c r="D50" s="30"/>
      <c r="E50" s="30">
        <v>62060</v>
      </c>
      <c r="F50" s="3" t="s">
        <v>261</v>
      </c>
      <c r="G50" s="3">
        <v>809</v>
      </c>
      <c r="H50" s="1"/>
    </row>
    <row r="51" spans="1:8" s="2" customFormat="1" ht="25.5" x14ac:dyDescent="0.2">
      <c r="A51" s="29" t="s">
        <v>138</v>
      </c>
      <c r="B51" s="5" t="s">
        <v>326</v>
      </c>
      <c r="C51" s="30">
        <f>SUBTOTAL(9,C52)</f>
        <v>20459.3</v>
      </c>
      <c r="D51" s="30">
        <f>SUBTOTAL(9,D52)</f>
        <v>0</v>
      </c>
      <c r="E51" s="30">
        <f>SUBTOTAL(9,E52)</f>
        <v>0</v>
      </c>
      <c r="F51" s="3"/>
      <c r="G51" s="34">
        <v>809</v>
      </c>
      <c r="H51" s="1"/>
    </row>
    <row r="52" spans="1:8" s="2" customFormat="1" ht="38.25" x14ac:dyDescent="0.2">
      <c r="A52" s="29" t="s">
        <v>139</v>
      </c>
      <c r="B52" s="5" t="s">
        <v>327</v>
      </c>
      <c r="C52" s="30">
        <v>20459.3</v>
      </c>
      <c r="D52" s="30"/>
      <c r="E52" s="30"/>
      <c r="F52" s="3" t="s">
        <v>241</v>
      </c>
      <c r="G52" s="3">
        <v>809</v>
      </c>
      <c r="H52" s="1"/>
    </row>
    <row r="53" spans="1:8" s="2" customFormat="1" ht="18.75" customHeight="1" x14ac:dyDescent="0.2">
      <c r="A53" s="29" t="s">
        <v>111</v>
      </c>
      <c r="B53" s="5" t="s">
        <v>113</v>
      </c>
      <c r="C53" s="30">
        <f>SUBTOTAL(9,C54)</f>
        <v>26717.3</v>
      </c>
      <c r="D53" s="30">
        <f>SUBTOTAL(9,D54)</f>
        <v>26717.3</v>
      </c>
      <c r="E53" s="30">
        <f>SUBTOTAL(9,E54)</f>
        <v>26717.3</v>
      </c>
      <c r="F53" s="3"/>
      <c r="G53" s="34">
        <v>805</v>
      </c>
      <c r="H53" s="1"/>
    </row>
    <row r="54" spans="1:8" s="2" customFormat="1" ht="25.5" x14ac:dyDescent="0.2">
      <c r="A54" s="29" t="s">
        <v>112</v>
      </c>
      <c r="B54" s="5" t="s">
        <v>328</v>
      </c>
      <c r="C54" s="30">
        <v>26717.3</v>
      </c>
      <c r="D54" s="30">
        <v>26717.3</v>
      </c>
      <c r="E54" s="30">
        <v>26717.3</v>
      </c>
      <c r="F54" s="3" t="s">
        <v>229</v>
      </c>
      <c r="G54" s="4">
        <v>805</v>
      </c>
      <c r="H54" s="1"/>
    </row>
    <row r="55" spans="1:8" s="2" customFormat="1" ht="38.25" x14ac:dyDescent="0.2">
      <c r="A55" s="29" t="s">
        <v>95</v>
      </c>
      <c r="B55" s="5" t="s">
        <v>97</v>
      </c>
      <c r="C55" s="30">
        <f>SUBTOTAL(9,C56)</f>
        <v>9352.5</v>
      </c>
      <c r="D55" s="30">
        <f>SUBTOTAL(9,D56)</f>
        <v>9352.5</v>
      </c>
      <c r="E55" s="30">
        <f>SUBTOTAL(9,E56)</f>
        <v>9352.5</v>
      </c>
      <c r="F55" s="3"/>
      <c r="G55" s="34">
        <v>805</v>
      </c>
      <c r="H55" s="1"/>
    </row>
    <row r="56" spans="1:8" s="2" customFormat="1" ht="38.25" x14ac:dyDescent="0.2">
      <c r="A56" s="29" t="s">
        <v>96</v>
      </c>
      <c r="B56" s="5" t="s">
        <v>331</v>
      </c>
      <c r="C56" s="30">
        <v>9352.5</v>
      </c>
      <c r="D56" s="30">
        <v>9352.5</v>
      </c>
      <c r="E56" s="30">
        <v>9352.5</v>
      </c>
      <c r="F56" s="3" t="s">
        <v>221</v>
      </c>
      <c r="G56" s="4">
        <v>805</v>
      </c>
      <c r="H56" s="1"/>
    </row>
    <row r="57" spans="1:8" s="2" customFormat="1" ht="38.25" x14ac:dyDescent="0.2">
      <c r="A57" s="29" t="s">
        <v>140</v>
      </c>
      <c r="B57" s="5" t="s">
        <v>332</v>
      </c>
      <c r="C57" s="30">
        <f>SUBTOTAL(9,C58)</f>
        <v>41936.300000000003</v>
      </c>
      <c r="D57" s="30">
        <f>SUBTOTAL(9,D58)</f>
        <v>35276.300000000003</v>
      </c>
      <c r="E57" s="30">
        <f>SUBTOTAL(9,E58)</f>
        <v>147054.9</v>
      </c>
      <c r="F57" s="3"/>
      <c r="G57" s="34">
        <v>809</v>
      </c>
      <c r="H57" s="1"/>
    </row>
    <row r="58" spans="1:8" s="2" customFormat="1" ht="38.25" x14ac:dyDescent="0.2">
      <c r="A58" s="29" t="s">
        <v>141</v>
      </c>
      <c r="B58" s="5" t="s">
        <v>333</v>
      </c>
      <c r="C58" s="30">
        <v>41936.300000000003</v>
      </c>
      <c r="D58" s="30">
        <v>35276.300000000003</v>
      </c>
      <c r="E58" s="30">
        <v>147054.9</v>
      </c>
      <c r="F58" s="3" t="s">
        <v>242</v>
      </c>
      <c r="G58" s="3">
        <v>809</v>
      </c>
      <c r="H58" s="1"/>
    </row>
    <row r="59" spans="1:8" s="2" customFormat="1" ht="25.5" x14ac:dyDescent="0.2">
      <c r="A59" s="29" t="s">
        <v>87</v>
      </c>
      <c r="B59" s="5" t="s">
        <v>89</v>
      </c>
      <c r="C59" s="30">
        <f>SUBTOTAL(9,C60)</f>
        <v>8354.9</v>
      </c>
      <c r="D59" s="30">
        <f>SUBTOTAL(9,D60)</f>
        <v>8342.6</v>
      </c>
      <c r="E59" s="30">
        <f>SUBTOTAL(9,E60)</f>
        <v>0</v>
      </c>
      <c r="F59" s="3"/>
      <c r="G59" s="34">
        <v>815</v>
      </c>
      <c r="H59" s="1"/>
    </row>
    <row r="60" spans="1:8" s="2" customFormat="1" ht="38.25" x14ac:dyDescent="0.2">
      <c r="A60" s="29" t="s">
        <v>88</v>
      </c>
      <c r="B60" s="5" t="s">
        <v>90</v>
      </c>
      <c r="C60" s="30">
        <v>8354.9</v>
      </c>
      <c r="D60" s="30">
        <v>8342.6</v>
      </c>
      <c r="E60" s="30"/>
      <c r="F60" s="3" t="s">
        <v>219</v>
      </c>
      <c r="G60" s="3">
        <v>815</v>
      </c>
      <c r="H60" s="1"/>
    </row>
    <row r="61" spans="1:8" s="2" customFormat="1" ht="38.25" x14ac:dyDescent="0.2">
      <c r="A61" s="29" t="s">
        <v>91</v>
      </c>
      <c r="B61" s="5" t="s">
        <v>93</v>
      </c>
      <c r="C61" s="30">
        <f>SUBTOTAL(9,C62)</f>
        <v>10517.2</v>
      </c>
      <c r="D61" s="30">
        <f>SUBTOTAL(9,D62)</f>
        <v>11234.4</v>
      </c>
      <c r="E61" s="30">
        <f>SUBTOTAL(9,E62)</f>
        <v>13104.2</v>
      </c>
      <c r="F61" s="3"/>
      <c r="G61" s="34">
        <v>815</v>
      </c>
      <c r="H61" s="1"/>
    </row>
    <row r="62" spans="1:8" s="2" customFormat="1" ht="51" x14ac:dyDescent="0.2">
      <c r="A62" s="29" t="s">
        <v>92</v>
      </c>
      <c r="B62" s="5" t="s">
        <v>94</v>
      </c>
      <c r="C62" s="30">
        <v>10517.2</v>
      </c>
      <c r="D62" s="30">
        <v>11234.4</v>
      </c>
      <c r="E62" s="30">
        <v>13104.2</v>
      </c>
      <c r="F62" s="3" t="s">
        <v>220</v>
      </c>
      <c r="G62" s="3">
        <v>815</v>
      </c>
      <c r="H62" s="1"/>
    </row>
    <row r="63" spans="1:8" s="2" customFormat="1" ht="38.25" x14ac:dyDescent="0.2">
      <c r="A63" s="29" t="s">
        <v>295</v>
      </c>
      <c r="B63" s="5" t="s">
        <v>334</v>
      </c>
      <c r="C63" s="30">
        <f>SUBTOTAL(9,C64)</f>
        <v>237810.5</v>
      </c>
      <c r="D63" s="30">
        <f>SUBTOTAL(9,D64)</f>
        <v>107696</v>
      </c>
      <c r="E63" s="30">
        <f>SUBTOTAL(9,E64)</f>
        <v>7506.3</v>
      </c>
      <c r="F63" s="3"/>
      <c r="G63" s="34">
        <v>836</v>
      </c>
      <c r="H63" s="1"/>
    </row>
    <row r="64" spans="1:8" s="2" customFormat="1" ht="51" x14ac:dyDescent="0.2">
      <c r="A64" s="29" t="s">
        <v>294</v>
      </c>
      <c r="B64" s="5" t="s">
        <v>335</v>
      </c>
      <c r="C64" s="30">
        <v>237810.5</v>
      </c>
      <c r="D64" s="30">
        <v>107696</v>
      </c>
      <c r="E64" s="30">
        <v>7506.3</v>
      </c>
      <c r="F64" s="3" t="s">
        <v>218</v>
      </c>
      <c r="G64" s="3">
        <v>836</v>
      </c>
      <c r="H64" s="1"/>
    </row>
    <row r="65" spans="1:8" s="2" customFormat="1" ht="25.5" x14ac:dyDescent="0.2">
      <c r="A65" s="29" t="s">
        <v>120</v>
      </c>
      <c r="B65" s="5" t="s">
        <v>122</v>
      </c>
      <c r="C65" s="30">
        <f>SUBTOTAL(9,C66)</f>
        <v>209525.2</v>
      </c>
      <c r="D65" s="30">
        <f>SUBTOTAL(9,D66)</f>
        <v>227665.1</v>
      </c>
      <c r="E65" s="30">
        <f>SUBTOTAL(9,E66)</f>
        <v>152589.20000000001</v>
      </c>
      <c r="F65" s="3"/>
      <c r="G65" s="34">
        <v>802</v>
      </c>
      <c r="H65" s="1"/>
    </row>
    <row r="66" spans="1:8" s="2" customFormat="1" ht="38.25" x14ac:dyDescent="0.2">
      <c r="A66" s="29" t="s">
        <v>121</v>
      </c>
      <c r="B66" s="5" t="s">
        <v>123</v>
      </c>
      <c r="C66" s="30">
        <v>209525.2</v>
      </c>
      <c r="D66" s="30">
        <v>227665.1</v>
      </c>
      <c r="E66" s="30">
        <v>152589.20000000001</v>
      </c>
      <c r="F66" s="3" t="s">
        <v>236</v>
      </c>
      <c r="G66" s="3">
        <v>802</v>
      </c>
      <c r="H66" s="1"/>
    </row>
    <row r="67" spans="1:8" s="2" customFormat="1" ht="25.5" x14ac:dyDescent="0.2">
      <c r="A67" s="29" t="s">
        <v>172</v>
      </c>
      <c r="B67" s="5" t="s">
        <v>265</v>
      </c>
      <c r="C67" s="30">
        <f>SUBTOTAL(9,C68)</f>
        <v>31742.400000000001</v>
      </c>
      <c r="D67" s="30">
        <f>SUBTOTAL(9,D68)</f>
        <v>13788.4</v>
      </c>
      <c r="E67" s="30">
        <f>SUBTOTAL(9,E68)</f>
        <v>13661.7</v>
      </c>
      <c r="F67" s="3"/>
      <c r="G67" s="34">
        <v>818</v>
      </c>
      <c r="H67" s="1"/>
    </row>
    <row r="68" spans="1:8" s="2" customFormat="1" ht="38.25" x14ac:dyDescent="0.2">
      <c r="A68" s="29" t="s">
        <v>173</v>
      </c>
      <c r="B68" s="5" t="s">
        <v>174</v>
      </c>
      <c r="C68" s="30">
        <v>31742.400000000001</v>
      </c>
      <c r="D68" s="30">
        <v>13788.4</v>
      </c>
      <c r="E68" s="30">
        <v>13661.7</v>
      </c>
      <c r="F68" s="3" t="s">
        <v>266</v>
      </c>
      <c r="G68" s="3">
        <v>818</v>
      </c>
      <c r="H68" s="1"/>
    </row>
    <row r="69" spans="1:8" s="2" customFormat="1" ht="102" x14ac:dyDescent="0.2">
      <c r="A69" s="29" t="s">
        <v>311</v>
      </c>
      <c r="B69" s="5" t="s">
        <v>336</v>
      </c>
      <c r="C69" s="30">
        <f>SUBTOTAL(9,C70)</f>
        <v>1209.3</v>
      </c>
      <c r="D69" s="30">
        <f>SUBTOTAL(9,D70)</f>
        <v>1209.3</v>
      </c>
      <c r="E69" s="30">
        <f>SUBTOTAL(9,E70)</f>
        <v>0</v>
      </c>
      <c r="F69" s="3"/>
      <c r="G69" s="34">
        <v>809</v>
      </c>
      <c r="H69" s="1"/>
    </row>
    <row r="70" spans="1:8" s="2" customFormat="1" ht="102" x14ac:dyDescent="0.2">
      <c r="A70" s="29" t="s">
        <v>312</v>
      </c>
      <c r="B70" s="5" t="s">
        <v>309</v>
      </c>
      <c r="C70" s="30">
        <v>1209.3</v>
      </c>
      <c r="D70" s="30">
        <v>1209.3</v>
      </c>
      <c r="E70" s="30"/>
      <c r="F70" s="3" t="s">
        <v>240</v>
      </c>
      <c r="G70" s="3">
        <v>809</v>
      </c>
      <c r="H70" s="1"/>
    </row>
    <row r="71" spans="1:8" s="2" customFormat="1" ht="51" x14ac:dyDescent="0.2">
      <c r="A71" s="29" t="s">
        <v>293</v>
      </c>
      <c r="B71" s="5" t="s">
        <v>337</v>
      </c>
      <c r="C71" s="30">
        <f>SUBTOTAL(9,C72)</f>
        <v>2580</v>
      </c>
      <c r="D71" s="30">
        <f>SUBTOTAL(9,D72)</f>
        <v>5160</v>
      </c>
      <c r="E71" s="30">
        <f>SUBTOTAL(9,E72)</f>
        <v>6020</v>
      </c>
      <c r="F71" s="3"/>
      <c r="G71" s="34">
        <v>809</v>
      </c>
      <c r="H71" s="1"/>
    </row>
    <row r="72" spans="1:8" s="2" customFormat="1" ht="63.75" x14ac:dyDescent="0.2">
      <c r="A72" s="29" t="s">
        <v>292</v>
      </c>
      <c r="B72" s="5" t="s">
        <v>338</v>
      </c>
      <c r="C72" s="30">
        <v>2580</v>
      </c>
      <c r="D72" s="30">
        <v>5160</v>
      </c>
      <c r="E72" s="30">
        <v>6020</v>
      </c>
      <c r="F72" s="3" t="s">
        <v>254</v>
      </c>
      <c r="G72" s="4">
        <v>809</v>
      </c>
      <c r="H72" s="1"/>
    </row>
    <row r="73" spans="1:8" s="2" customFormat="1" ht="25.5" x14ac:dyDescent="0.2">
      <c r="A73" s="29" t="s">
        <v>182</v>
      </c>
      <c r="B73" s="5" t="s">
        <v>184</v>
      </c>
      <c r="C73" s="30">
        <f>SUBTOTAL(9,C74)</f>
        <v>1951.2</v>
      </c>
      <c r="D73" s="30">
        <f>SUBTOTAL(9,D74)</f>
        <v>6365.1</v>
      </c>
      <c r="E73" s="30">
        <f>SUBTOTAL(9,E74)</f>
        <v>6365.1</v>
      </c>
      <c r="F73" s="3"/>
      <c r="G73" s="34">
        <v>813</v>
      </c>
      <c r="H73" s="1"/>
    </row>
    <row r="74" spans="1:8" s="2" customFormat="1" ht="25.5" x14ac:dyDescent="0.2">
      <c r="A74" s="29" t="s">
        <v>183</v>
      </c>
      <c r="B74" s="5" t="s">
        <v>185</v>
      </c>
      <c r="C74" s="30">
        <v>1951.2</v>
      </c>
      <c r="D74" s="30">
        <v>6365.1</v>
      </c>
      <c r="E74" s="30">
        <v>6365.1</v>
      </c>
      <c r="F74" s="3" t="s">
        <v>257</v>
      </c>
      <c r="G74" s="3">
        <v>813</v>
      </c>
      <c r="H74" s="1"/>
    </row>
    <row r="75" spans="1:8" s="2" customFormat="1" ht="51" x14ac:dyDescent="0.2">
      <c r="A75" s="29" t="s">
        <v>152</v>
      </c>
      <c r="B75" s="5" t="s">
        <v>243</v>
      </c>
      <c r="C75" s="30">
        <f>SUBTOTAL(9,C76)</f>
        <v>2017.6</v>
      </c>
      <c r="D75" s="30">
        <f>SUBTOTAL(9,D76)</f>
        <v>2339.9</v>
      </c>
      <c r="E75" s="30">
        <f>SUBTOTAL(9,E76)</f>
        <v>2489.6999999999998</v>
      </c>
      <c r="F75" s="3"/>
      <c r="G75" s="34">
        <v>815</v>
      </c>
      <c r="H75" s="1"/>
    </row>
    <row r="76" spans="1:8" s="2" customFormat="1" ht="63.75" x14ac:dyDescent="0.2">
      <c r="A76" s="29" t="s">
        <v>153</v>
      </c>
      <c r="B76" s="5" t="s">
        <v>244</v>
      </c>
      <c r="C76" s="30">
        <v>2017.6</v>
      </c>
      <c r="D76" s="30">
        <v>2339.9</v>
      </c>
      <c r="E76" s="30">
        <v>2489.6999999999998</v>
      </c>
      <c r="F76" s="3" t="s">
        <v>245</v>
      </c>
      <c r="G76" s="3">
        <v>815</v>
      </c>
      <c r="H76" s="1"/>
    </row>
    <row r="77" spans="1:8" s="2" customFormat="1" ht="25.5" x14ac:dyDescent="0.2">
      <c r="A77" s="29" t="s">
        <v>341</v>
      </c>
      <c r="B77" s="5" t="s">
        <v>339</v>
      </c>
      <c r="C77" s="30">
        <f>SUBTOTAL(9,C78)</f>
        <v>925769.2</v>
      </c>
      <c r="D77" s="30">
        <f t="shared" ref="D77:E77" si="7">SUBTOTAL(9,D78)</f>
        <v>954163.3</v>
      </c>
      <c r="E77" s="30">
        <f t="shared" si="7"/>
        <v>1023316.8</v>
      </c>
      <c r="F77" s="3"/>
      <c r="G77" s="34">
        <v>813</v>
      </c>
      <c r="H77" s="1"/>
    </row>
    <row r="78" spans="1:8" s="2" customFormat="1" ht="38.25" x14ac:dyDescent="0.2">
      <c r="A78" s="29" t="s">
        <v>342</v>
      </c>
      <c r="B78" s="5" t="s">
        <v>340</v>
      </c>
      <c r="C78" s="30">
        <v>925769.2</v>
      </c>
      <c r="D78" s="30">
        <v>954163.3</v>
      </c>
      <c r="E78" s="30">
        <v>1023316.8</v>
      </c>
      <c r="F78" s="3" t="s">
        <v>270</v>
      </c>
      <c r="G78" s="3">
        <v>813</v>
      </c>
      <c r="H78" s="1"/>
    </row>
    <row r="79" spans="1:8" s="2" customFormat="1" ht="38.25" x14ac:dyDescent="0.2">
      <c r="A79" s="29" t="s">
        <v>297</v>
      </c>
      <c r="B79" s="5" t="s">
        <v>343</v>
      </c>
      <c r="C79" s="30">
        <f>SUBTOTAL(9,C80)</f>
        <v>249853.5</v>
      </c>
      <c r="D79" s="30">
        <f>SUBTOTAL(9,D80)</f>
        <v>237864.3</v>
      </c>
      <c r="E79" s="30">
        <f>SUBTOTAL(9,E80)</f>
        <v>244544.5</v>
      </c>
      <c r="F79" s="3"/>
      <c r="G79" s="34">
        <v>809</v>
      </c>
      <c r="H79" s="1"/>
    </row>
    <row r="80" spans="1:8" s="2" customFormat="1" ht="51" x14ac:dyDescent="0.2">
      <c r="A80" s="29" t="s">
        <v>296</v>
      </c>
      <c r="B80" s="5" t="s">
        <v>344</v>
      </c>
      <c r="C80" s="30">
        <v>249853.5</v>
      </c>
      <c r="D80" s="30">
        <v>237864.3</v>
      </c>
      <c r="E80" s="30">
        <v>244544.5</v>
      </c>
      <c r="F80" s="3" t="s">
        <v>270</v>
      </c>
      <c r="G80" s="3">
        <v>809</v>
      </c>
      <c r="H80" s="1"/>
    </row>
    <row r="81" spans="1:8" s="2" customFormat="1" ht="29.25" customHeight="1" x14ac:dyDescent="0.2">
      <c r="A81" s="29" t="s">
        <v>345</v>
      </c>
      <c r="B81" s="5" t="s">
        <v>302</v>
      </c>
      <c r="C81" s="30">
        <v>4300</v>
      </c>
      <c r="D81" s="30">
        <v>12900</v>
      </c>
      <c r="E81" s="30">
        <v>16770</v>
      </c>
      <c r="F81" s="3"/>
      <c r="G81" s="3">
        <v>806</v>
      </c>
      <c r="H81" s="1"/>
    </row>
    <row r="82" spans="1:8" s="38" customFormat="1" ht="27" customHeight="1" x14ac:dyDescent="0.2">
      <c r="A82" s="29" t="s">
        <v>446</v>
      </c>
      <c r="B82" s="5" t="s">
        <v>448</v>
      </c>
      <c r="C82" s="30">
        <f>SUBTOTAL(9,C83)</f>
        <v>54059.8</v>
      </c>
      <c r="D82" s="30">
        <f>SUBTOTAL(9,D83)</f>
        <v>0</v>
      </c>
      <c r="E82" s="30">
        <f>SUBTOTAL(9,E83)</f>
        <v>0</v>
      </c>
      <c r="F82" s="36"/>
      <c r="G82" s="45">
        <v>851</v>
      </c>
      <c r="H82" s="37"/>
    </row>
    <row r="83" spans="1:8" s="38" customFormat="1" ht="38.25" customHeight="1" x14ac:dyDescent="0.2">
      <c r="A83" s="29" t="s">
        <v>445</v>
      </c>
      <c r="B83" s="5" t="s">
        <v>447</v>
      </c>
      <c r="C83" s="30">
        <v>54059.8</v>
      </c>
      <c r="D83" s="30"/>
      <c r="E83" s="30"/>
      <c r="F83" s="36" t="s">
        <v>218</v>
      </c>
      <c r="G83" s="36">
        <v>851</v>
      </c>
      <c r="H83" s="37"/>
    </row>
    <row r="84" spans="1:8" s="2" customFormat="1" ht="46.5" customHeight="1" x14ac:dyDescent="0.2">
      <c r="A84" s="29" t="s">
        <v>482</v>
      </c>
      <c r="B84" s="5" t="s">
        <v>483</v>
      </c>
      <c r="C84" s="30">
        <v>60965.4</v>
      </c>
      <c r="D84" s="30">
        <v>62544</v>
      </c>
      <c r="E84" s="30">
        <v>77798.600000000006</v>
      </c>
      <c r="F84" s="3"/>
      <c r="G84" s="34">
        <v>809</v>
      </c>
      <c r="H84" s="1"/>
    </row>
    <row r="85" spans="1:8" s="2" customFormat="1" ht="51" x14ac:dyDescent="0.2">
      <c r="A85" s="29" t="s">
        <v>305</v>
      </c>
      <c r="B85" s="5" t="s">
        <v>346</v>
      </c>
      <c r="C85" s="30">
        <v>60965.4</v>
      </c>
      <c r="D85" s="30">
        <v>62544</v>
      </c>
      <c r="E85" s="30">
        <v>77798.600000000006</v>
      </c>
      <c r="F85" s="3"/>
      <c r="G85" s="3">
        <v>809</v>
      </c>
      <c r="H85" s="1"/>
    </row>
    <row r="86" spans="1:8" s="2" customFormat="1" ht="41.25" customHeight="1" x14ac:dyDescent="0.2">
      <c r="A86" s="29" t="s">
        <v>347</v>
      </c>
      <c r="B86" s="5" t="s">
        <v>288</v>
      </c>
      <c r="C86" s="30">
        <f>SUBTOTAL(9,C87)</f>
        <v>472628.1</v>
      </c>
      <c r="D86" s="30">
        <f>SUBTOTAL(9,D87)</f>
        <v>472628.1</v>
      </c>
      <c r="E86" s="30">
        <f>SUBTOTAL(9,E87)</f>
        <v>472628.1</v>
      </c>
      <c r="F86" s="3"/>
      <c r="G86" s="34">
        <v>805.80399999999997</v>
      </c>
      <c r="H86" s="1"/>
    </row>
    <row r="87" spans="1:8" s="2" customFormat="1" ht="51" x14ac:dyDescent="0.2">
      <c r="A87" s="29" t="s">
        <v>349</v>
      </c>
      <c r="B87" s="5" t="s">
        <v>348</v>
      </c>
      <c r="C87" s="30">
        <v>472628.1</v>
      </c>
      <c r="D87" s="30">
        <v>472628.1</v>
      </c>
      <c r="E87" s="30">
        <v>472628.1</v>
      </c>
      <c r="F87" s="3" t="s">
        <v>218</v>
      </c>
      <c r="G87" s="3">
        <v>805.80399999999997</v>
      </c>
      <c r="H87" s="1"/>
    </row>
    <row r="88" spans="1:8" s="38" customFormat="1" ht="48.75" customHeight="1" x14ac:dyDescent="0.2">
      <c r="A88" s="29" t="s">
        <v>439</v>
      </c>
      <c r="B88" s="5" t="s">
        <v>440</v>
      </c>
      <c r="C88" s="30">
        <v>1330338.3</v>
      </c>
      <c r="D88" s="30">
        <v>2713518.4</v>
      </c>
      <c r="E88" s="30">
        <v>3969563</v>
      </c>
      <c r="F88" s="36"/>
      <c r="G88" s="45">
        <v>804</v>
      </c>
      <c r="H88" s="37"/>
    </row>
    <row r="89" spans="1:8" s="38" customFormat="1" ht="48.75" customHeight="1" x14ac:dyDescent="0.2">
      <c r="A89" s="29" t="s">
        <v>472</v>
      </c>
      <c r="B89" s="5" t="s">
        <v>473</v>
      </c>
      <c r="C89" s="30">
        <v>1330338.3</v>
      </c>
      <c r="D89" s="30">
        <v>2713518.4</v>
      </c>
      <c r="E89" s="30">
        <v>3969563</v>
      </c>
      <c r="F89" s="36"/>
      <c r="G89" s="36">
        <v>804</v>
      </c>
      <c r="H89" s="37"/>
    </row>
    <row r="90" spans="1:8" s="2" customFormat="1" ht="63.75" x14ac:dyDescent="0.2">
      <c r="A90" s="29" t="s">
        <v>42</v>
      </c>
      <c r="B90" s="5" t="s">
        <v>31</v>
      </c>
      <c r="C90" s="30">
        <v>10047.9</v>
      </c>
      <c r="D90" s="30">
        <v>10047.9</v>
      </c>
      <c r="E90" s="30">
        <v>10047.9</v>
      </c>
      <c r="F90" s="3" t="s">
        <v>216</v>
      </c>
      <c r="G90" s="3">
        <v>805</v>
      </c>
      <c r="H90" s="1"/>
    </row>
    <row r="91" spans="1:8" s="2" customFormat="1" ht="51" x14ac:dyDescent="0.2">
      <c r="A91" s="29" t="s">
        <v>298</v>
      </c>
      <c r="B91" s="5" t="s">
        <v>350</v>
      </c>
      <c r="C91" s="30">
        <v>329114.2</v>
      </c>
      <c r="D91" s="30">
        <v>317329.8</v>
      </c>
      <c r="E91" s="30">
        <v>317329.8</v>
      </c>
      <c r="F91" s="3"/>
      <c r="G91" s="3">
        <v>813</v>
      </c>
      <c r="H91" s="1"/>
    </row>
    <row r="92" spans="1:8" s="2" customFormat="1" ht="38.25" x14ac:dyDescent="0.2">
      <c r="A92" s="29" t="s">
        <v>56</v>
      </c>
      <c r="B92" s="5" t="s">
        <v>30</v>
      </c>
      <c r="C92" s="30">
        <v>3729.3</v>
      </c>
      <c r="D92" s="30">
        <v>4388.8</v>
      </c>
      <c r="E92" s="30">
        <v>4752.5</v>
      </c>
      <c r="F92" s="3" t="s">
        <v>214</v>
      </c>
      <c r="G92" s="3">
        <v>813</v>
      </c>
      <c r="H92" s="1"/>
    </row>
    <row r="93" spans="1:8" s="2" customFormat="1" ht="38.25" x14ac:dyDescent="0.2">
      <c r="A93" s="29" t="s">
        <v>71</v>
      </c>
      <c r="B93" s="5" t="s">
        <v>36</v>
      </c>
      <c r="C93" s="30">
        <f>SUBTOTAL(9,C94)</f>
        <v>18038.5</v>
      </c>
      <c r="D93" s="30">
        <f t="shared" ref="D93:E95" si="8">SUBTOTAL(9,D94)</f>
        <v>18038.5</v>
      </c>
      <c r="E93" s="30">
        <f t="shared" si="8"/>
        <v>18038.5</v>
      </c>
      <c r="F93" s="3"/>
      <c r="G93" s="34">
        <v>851</v>
      </c>
      <c r="H93" s="1"/>
    </row>
    <row r="94" spans="1:8" s="2" customFormat="1" ht="51" x14ac:dyDescent="0.2">
      <c r="A94" s="29" t="s">
        <v>72</v>
      </c>
      <c r="B94" s="5" t="s">
        <v>37</v>
      </c>
      <c r="C94" s="30">
        <v>18038.5</v>
      </c>
      <c r="D94" s="30">
        <v>18038.5</v>
      </c>
      <c r="E94" s="30">
        <v>18038.5</v>
      </c>
      <c r="F94" s="3" t="s">
        <v>211</v>
      </c>
      <c r="G94" s="3">
        <v>851</v>
      </c>
      <c r="H94" s="1"/>
    </row>
    <row r="95" spans="1:8" s="2" customFormat="1" ht="25.5" x14ac:dyDescent="0.2">
      <c r="A95" s="29" t="s">
        <v>188</v>
      </c>
      <c r="B95" s="5" t="s">
        <v>189</v>
      </c>
      <c r="C95" s="30">
        <f>SUBTOTAL(9,C96)</f>
        <v>116619</v>
      </c>
      <c r="D95" s="30">
        <f t="shared" si="8"/>
        <v>119576</v>
      </c>
      <c r="E95" s="30">
        <f t="shared" si="8"/>
        <v>174227</v>
      </c>
      <c r="F95" s="3"/>
      <c r="G95" s="34">
        <v>806</v>
      </c>
      <c r="H95" s="1"/>
    </row>
    <row r="96" spans="1:8" s="2" customFormat="1" ht="25.5" x14ac:dyDescent="0.2">
      <c r="A96" s="29" t="s">
        <v>150</v>
      </c>
      <c r="B96" s="5" t="s">
        <v>151</v>
      </c>
      <c r="C96" s="30">
        <v>116619</v>
      </c>
      <c r="D96" s="30">
        <v>119576</v>
      </c>
      <c r="E96" s="30">
        <v>174227</v>
      </c>
      <c r="F96" s="3" t="s">
        <v>249</v>
      </c>
      <c r="G96" s="3">
        <v>806</v>
      </c>
      <c r="H96" s="1"/>
    </row>
    <row r="97" spans="1:8" s="2" customFormat="1" ht="38.25" x14ac:dyDescent="0.2">
      <c r="A97" s="29" t="s">
        <v>352</v>
      </c>
      <c r="B97" s="5" t="s">
        <v>289</v>
      </c>
      <c r="C97" s="30">
        <f>SUBTOTAL(9,C98)</f>
        <v>0</v>
      </c>
      <c r="D97" s="30">
        <f>SUBTOTAL(9,D98)</f>
        <v>0</v>
      </c>
      <c r="E97" s="30">
        <f>SUBTOTAL(9,E98)</f>
        <v>3624</v>
      </c>
      <c r="F97" s="3"/>
      <c r="G97" s="34">
        <v>809</v>
      </c>
      <c r="H97" s="1"/>
    </row>
    <row r="98" spans="1:8" s="2" customFormat="1" ht="38.25" x14ac:dyDescent="0.2">
      <c r="A98" s="29" t="s">
        <v>351</v>
      </c>
      <c r="B98" s="5" t="s">
        <v>289</v>
      </c>
      <c r="C98" s="30">
        <v>0</v>
      </c>
      <c r="D98" s="30">
        <v>0</v>
      </c>
      <c r="E98" s="30">
        <v>3624</v>
      </c>
      <c r="F98" s="3" t="s">
        <v>270</v>
      </c>
      <c r="G98" s="3">
        <v>809</v>
      </c>
      <c r="H98" s="1"/>
    </row>
    <row r="99" spans="1:8" s="2" customFormat="1" ht="25.5" x14ac:dyDescent="0.2">
      <c r="A99" s="29" t="s">
        <v>353</v>
      </c>
      <c r="B99" s="5" t="s">
        <v>34</v>
      </c>
      <c r="C99" s="30">
        <f>SUBTOTAL(9,C100)</f>
        <v>42583.4</v>
      </c>
      <c r="D99" s="30">
        <f t="shared" ref="D99:E99" si="9">SUBTOTAL(9,D100)</f>
        <v>7052.5</v>
      </c>
      <c r="E99" s="30">
        <f t="shared" si="9"/>
        <v>7045.6</v>
      </c>
      <c r="F99" s="3"/>
      <c r="G99" s="34">
        <v>815</v>
      </c>
      <c r="H99" s="1"/>
    </row>
    <row r="100" spans="1:8" s="2" customFormat="1" ht="25.5" x14ac:dyDescent="0.2">
      <c r="A100" s="29" t="s">
        <v>354</v>
      </c>
      <c r="B100" s="5" t="s">
        <v>35</v>
      </c>
      <c r="C100" s="30">
        <v>42583.4</v>
      </c>
      <c r="D100" s="30">
        <v>7052.5</v>
      </c>
      <c r="E100" s="30">
        <v>7045.6</v>
      </c>
      <c r="F100" s="3" t="s">
        <v>212</v>
      </c>
      <c r="G100" s="3">
        <v>815</v>
      </c>
      <c r="H100" s="1"/>
    </row>
    <row r="101" spans="1:8" s="2" customFormat="1" ht="38.25" x14ac:dyDescent="0.2">
      <c r="A101" s="29" t="s">
        <v>154</v>
      </c>
      <c r="B101" s="5" t="s">
        <v>155</v>
      </c>
      <c r="C101" s="30">
        <f>SUBTOTAL(9,C102)</f>
        <v>242272.3</v>
      </c>
      <c r="D101" s="30">
        <f t="shared" ref="D101:E101" si="10">SUBTOTAL(9,D102)</f>
        <v>249933.3</v>
      </c>
      <c r="E101" s="30">
        <f t="shared" si="10"/>
        <v>248896.2</v>
      </c>
      <c r="F101" s="3"/>
      <c r="G101" s="34">
        <v>806</v>
      </c>
      <c r="H101" s="1"/>
    </row>
    <row r="102" spans="1:8" s="2" customFormat="1" ht="51" x14ac:dyDescent="0.2">
      <c r="A102" s="29" t="s">
        <v>146</v>
      </c>
      <c r="B102" s="5" t="s">
        <v>147</v>
      </c>
      <c r="C102" s="30">
        <v>242272.3</v>
      </c>
      <c r="D102" s="30">
        <v>249933.3</v>
      </c>
      <c r="E102" s="30">
        <v>248896.2</v>
      </c>
      <c r="F102" s="3" t="s">
        <v>247</v>
      </c>
      <c r="G102" s="3">
        <v>806</v>
      </c>
      <c r="H102" s="1"/>
    </row>
    <row r="103" spans="1:8" s="2" customFormat="1" ht="38.25" x14ac:dyDescent="0.2">
      <c r="A103" s="29" t="s">
        <v>156</v>
      </c>
      <c r="B103" s="5" t="s">
        <v>157</v>
      </c>
      <c r="C103" s="30">
        <f>SUBTOTAL(9,C104)</f>
        <v>538836.69999999995</v>
      </c>
      <c r="D103" s="30">
        <f>SUBTOTAL(9,D104)</f>
        <v>516426.2</v>
      </c>
      <c r="E103" s="30">
        <f>SUBTOTAL(9,E104)</f>
        <v>504399.7</v>
      </c>
      <c r="F103" s="3"/>
      <c r="G103" s="34">
        <v>806</v>
      </c>
      <c r="H103" s="1"/>
    </row>
    <row r="104" spans="1:8" s="2" customFormat="1" ht="38.25" x14ac:dyDescent="0.2">
      <c r="A104" s="29" t="s">
        <v>148</v>
      </c>
      <c r="B104" s="5" t="s">
        <v>149</v>
      </c>
      <c r="C104" s="30">
        <v>538836.69999999995</v>
      </c>
      <c r="D104" s="30">
        <v>516426.2</v>
      </c>
      <c r="E104" s="30">
        <v>504399.7</v>
      </c>
      <c r="F104" s="3" t="s">
        <v>248</v>
      </c>
      <c r="G104" s="3">
        <v>806</v>
      </c>
      <c r="H104" s="1"/>
    </row>
    <row r="105" spans="1:8" s="2" customFormat="1" ht="25.5" customHeight="1" x14ac:dyDescent="0.2">
      <c r="A105" s="29" t="s">
        <v>356</v>
      </c>
      <c r="B105" s="33" t="s">
        <v>355</v>
      </c>
      <c r="C105" s="30">
        <f>SUBTOTAL(9,C106)</f>
        <v>52544.6</v>
      </c>
      <c r="D105" s="30">
        <f>SUBTOTAL(9,D106)</f>
        <v>17178.3</v>
      </c>
      <c r="E105" s="30">
        <f>SUBTOTAL(9,E106)</f>
        <v>37054.199999999997</v>
      </c>
      <c r="F105" s="3"/>
      <c r="G105" s="34">
        <v>819</v>
      </c>
      <c r="H105" s="1"/>
    </row>
    <row r="106" spans="1:8" s="2" customFormat="1" ht="25.5" x14ac:dyDescent="0.2">
      <c r="A106" s="29" t="s">
        <v>358</v>
      </c>
      <c r="B106" s="5" t="s">
        <v>357</v>
      </c>
      <c r="C106" s="30">
        <v>52544.6</v>
      </c>
      <c r="D106" s="30">
        <v>17178.3</v>
      </c>
      <c r="E106" s="30">
        <v>37054.199999999997</v>
      </c>
      <c r="F106" s="3" t="s">
        <v>270</v>
      </c>
      <c r="G106" s="3">
        <v>819</v>
      </c>
      <c r="H106" s="1"/>
    </row>
    <row r="107" spans="1:8" s="38" customFormat="1" ht="38.25" x14ac:dyDescent="0.2">
      <c r="A107" s="29" t="s">
        <v>474</v>
      </c>
      <c r="B107" s="5" t="s">
        <v>475</v>
      </c>
      <c r="C107" s="30">
        <v>93778.7</v>
      </c>
      <c r="D107" s="30">
        <v>95356.800000000003</v>
      </c>
      <c r="E107" s="30">
        <v>137000.6</v>
      </c>
      <c r="F107" s="36"/>
      <c r="G107" s="45">
        <v>851</v>
      </c>
      <c r="H107" s="37"/>
    </row>
    <row r="108" spans="1:8" s="2" customFormat="1" ht="25.5" x14ac:dyDescent="0.2">
      <c r="A108" s="29" t="s">
        <v>359</v>
      </c>
      <c r="B108" s="5" t="s">
        <v>310</v>
      </c>
      <c r="C108" s="30">
        <v>93778.7</v>
      </c>
      <c r="D108" s="30">
        <v>95356.800000000003</v>
      </c>
      <c r="E108" s="30">
        <v>137000.6</v>
      </c>
      <c r="F108" s="3"/>
      <c r="G108" s="3">
        <v>851</v>
      </c>
      <c r="H108" s="1"/>
    </row>
    <row r="109" spans="1:8" s="2" customFormat="1" ht="38.25" x14ac:dyDescent="0.2">
      <c r="A109" s="29" t="s">
        <v>160</v>
      </c>
      <c r="B109" s="5" t="s">
        <v>360</v>
      </c>
      <c r="C109" s="30">
        <f>SUBTOTAL(9,C110)</f>
        <v>7801</v>
      </c>
      <c r="D109" s="30">
        <f>SUBTOTAL(9,D110)</f>
        <v>0</v>
      </c>
      <c r="E109" s="30">
        <f>SUBTOTAL(9,E110)</f>
        <v>0</v>
      </c>
      <c r="F109" s="3"/>
      <c r="G109" s="34">
        <v>813</v>
      </c>
      <c r="H109" s="1"/>
    </row>
    <row r="110" spans="1:8" s="2" customFormat="1" ht="38.25" x14ac:dyDescent="0.2">
      <c r="A110" s="29" t="s">
        <v>161</v>
      </c>
      <c r="B110" s="5" t="s">
        <v>361</v>
      </c>
      <c r="C110" s="30">
        <v>7801</v>
      </c>
      <c r="D110" s="30"/>
      <c r="E110" s="30"/>
      <c r="F110" s="3" t="s">
        <v>253</v>
      </c>
      <c r="G110" s="3" t="s">
        <v>285</v>
      </c>
      <c r="H110" s="1"/>
    </row>
    <row r="111" spans="1:8" s="2" customFormat="1" ht="38.25" x14ac:dyDescent="0.2">
      <c r="A111" s="29" t="s">
        <v>73</v>
      </c>
      <c r="B111" s="5" t="s">
        <v>24</v>
      </c>
      <c r="C111" s="30">
        <f>SUBTOTAL(9,C112)</f>
        <v>3054.6</v>
      </c>
      <c r="D111" s="30">
        <f>SUBTOTAL(9,D112)</f>
        <v>0</v>
      </c>
      <c r="E111" s="30">
        <f>SUBTOTAL(9,E112)</f>
        <v>0</v>
      </c>
      <c r="F111" s="3"/>
      <c r="G111" s="34">
        <v>851</v>
      </c>
      <c r="H111" s="1"/>
    </row>
    <row r="112" spans="1:8" s="2" customFormat="1" ht="38.25" x14ac:dyDescent="0.2">
      <c r="A112" s="29" t="s">
        <v>74</v>
      </c>
      <c r="B112" s="5" t="s">
        <v>362</v>
      </c>
      <c r="C112" s="30">
        <v>3054.6</v>
      </c>
      <c r="D112" s="30"/>
      <c r="E112" s="30"/>
      <c r="F112" s="3" t="s">
        <v>209</v>
      </c>
      <c r="G112" s="3">
        <v>851</v>
      </c>
      <c r="H112" s="1"/>
    </row>
    <row r="113" spans="1:8" s="2" customFormat="1" ht="25.5" x14ac:dyDescent="0.2">
      <c r="A113" s="29" t="s">
        <v>69</v>
      </c>
      <c r="B113" s="5" t="s">
        <v>32</v>
      </c>
      <c r="C113" s="30">
        <f>SUBTOTAL(9,C114)</f>
        <v>5097.6000000000004</v>
      </c>
      <c r="D113" s="30">
        <f>SUBTOTAL(9,D114)</f>
        <v>4463.5</v>
      </c>
      <c r="E113" s="30">
        <f>SUBTOTAL(9,E114)</f>
        <v>5093.8999999999996</v>
      </c>
      <c r="F113" s="3"/>
      <c r="G113" s="34">
        <v>851</v>
      </c>
      <c r="H113" s="1"/>
    </row>
    <row r="114" spans="1:8" s="2" customFormat="1" ht="38.25" x14ac:dyDescent="0.2">
      <c r="A114" s="29" t="s">
        <v>70</v>
      </c>
      <c r="B114" s="5" t="s">
        <v>33</v>
      </c>
      <c r="C114" s="30">
        <v>5097.6000000000004</v>
      </c>
      <c r="D114" s="30">
        <v>4463.5</v>
      </c>
      <c r="E114" s="30">
        <v>5093.8999999999996</v>
      </c>
      <c r="F114" s="3" t="s">
        <v>218</v>
      </c>
      <c r="G114" s="3">
        <v>851</v>
      </c>
      <c r="H114" s="1"/>
    </row>
    <row r="115" spans="1:8" s="2" customFormat="1" x14ac:dyDescent="0.2">
      <c r="A115" s="29" t="s">
        <v>363</v>
      </c>
      <c r="B115" s="5" t="s">
        <v>364</v>
      </c>
      <c r="C115" s="30">
        <f>SUBTOTAL(9,C116)</f>
        <v>84072.2</v>
      </c>
      <c r="D115" s="30">
        <f>SUBTOTAL(9,D116)</f>
        <v>61665.599999999999</v>
      </c>
      <c r="E115" s="30">
        <f>SUBTOTAL(9,E116)</f>
        <v>96428.1</v>
      </c>
      <c r="F115" s="3"/>
      <c r="G115" s="34">
        <v>851</v>
      </c>
      <c r="H115" s="1"/>
    </row>
    <row r="116" spans="1:8" s="2" customFormat="1" ht="25.5" x14ac:dyDescent="0.2">
      <c r="A116" s="29" t="s">
        <v>366</v>
      </c>
      <c r="B116" s="5" t="s">
        <v>365</v>
      </c>
      <c r="C116" s="30">
        <v>84072.2</v>
      </c>
      <c r="D116" s="30">
        <v>61665.599999999999</v>
      </c>
      <c r="E116" s="30">
        <v>96428.1</v>
      </c>
      <c r="F116" s="3" t="s">
        <v>199</v>
      </c>
      <c r="G116" s="3">
        <v>851</v>
      </c>
      <c r="H116" s="1"/>
    </row>
    <row r="117" spans="1:8" s="2" customFormat="1" ht="38.25" x14ac:dyDescent="0.2">
      <c r="A117" s="29" t="s">
        <v>283</v>
      </c>
      <c r="B117" s="5" t="s">
        <v>284</v>
      </c>
      <c r="C117" s="30">
        <v>337917</v>
      </c>
      <c r="D117" s="30">
        <v>28766.3</v>
      </c>
      <c r="E117" s="30">
        <v>45008.2</v>
      </c>
      <c r="F117" s="34"/>
      <c r="G117" s="3">
        <v>804</v>
      </c>
      <c r="H117" s="1"/>
    </row>
    <row r="118" spans="1:8" s="2" customFormat="1" ht="60" customHeight="1" x14ac:dyDescent="0.2">
      <c r="A118" s="29" t="s">
        <v>50</v>
      </c>
      <c r="B118" s="5" t="s">
        <v>367</v>
      </c>
      <c r="C118" s="30">
        <f>SUBTOTAL(9,C119)</f>
        <v>172976.8</v>
      </c>
      <c r="D118" s="30">
        <f>SUBTOTAL(9,D119)</f>
        <v>301658.8</v>
      </c>
      <c r="E118" s="30">
        <f>SUBTOTAL(9,E119)</f>
        <v>136095.79999999999</v>
      </c>
      <c r="F118" s="3"/>
      <c r="G118" s="34">
        <v>811</v>
      </c>
      <c r="H118" s="1"/>
    </row>
    <row r="119" spans="1:8" s="2" customFormat="1" ht="63.75" x14ac:dyDescent="0.2">
      <c r="A119" s="29" t="s">
        <v>51</v>
      </c>
      <c r="B119" s="5" t="s">
        <v>368</v>
      </c>
      <c r="C119" s="30">
        <v>172976.8</v>
      </c>
      <c r="D119" s="30">
        <v>301658.8</v>
      </c>
      <c r="E119" s="30">
        <v>136095.79999999999</v>
      </c>
      <c r="F119" s="3" t="s">
        <v>217</v>
      </c>
      <c r="G119" s="3">
        <v>811</v>
      </c>
      <c r="H119" s="1"/>
    </row>
    <row r="120" spans="1:8" s="2" customFormat="1" ht="38.25" x14ac:dyDescent="0.2">
      <c r="A120" s="29" t="s">
        <v>106</v>
      </c>
      <c r="B120" s="5" t="s">
        <v>226</v>
      </c>
      <c r="C120" s="30">
        <v>11699.6</v>
      </c>
      <c r="D120" s="30">
        <v>10211.5</v>
      </c>
      <c r="E120" s="30">
        <v>12343.3</v>
      </c>
      <c r="F120" s="3" t="s">
        <v>227</v>
      </c>
      <c r="G120" s="3">
        <v>805</v>
      </c>
      <c r="H120" s="1"/>
    </row>
    <row r="121" spans="1:8" s="2" customFormat="1" ht="25.5" x14ac:dyDescent="0.2">
      <c r="A121" s="29" t="s">
        <v>164</v>
      </c>
      <c r="B121" s="5" t="s">
        <v>166</v>
      </c>
      <c r="C121" s="30">
        <f>SUBTOTAL(9,C122)</f>
        <v>204342.5</v>
      </c>
      <c r="D121" s="30">
        <f>SUBTOTAL(9,D122)</f>
        <v>204342.5</v>
      </c>
      <c r="E121" s="30">
        <f>SUBTOTAL(9,E122)</f>
        <v>227047.3</v>
      </c>
      <c r="F121" s="3"/>
      <c r="G121" s="34">
        <v>802</v>
      </c>
      <c r="H121" s="1"/>
    </row>
    <row r="122" spans="1:8" s="2" customFormat="1" ht="30" customHeight="1" x14ac:dyDescent="0.2">
      <c r="A122" s="29" t="s">
        <v>165</v>
      </c>
      <c r="B122" s="5" t="s">
        <v>167</v>
      </c>
      <c r="C122" s="30">
        <v>204342.5</v>
      </c>
      <c r="D122" s="30">
        <v>204342.5</v>
      </c>
      <c r="E122" s="30">
        <v>227047.3</v>
      </c>
      <c r="F122" s="3" t="s">
        <v>255</v>
      </c>
      <c r="G122" s="3">
        <v>802</v>
      </c>
      <c r="H122" s="1"/>
    </row>
    <row r="123" spans="1:8" s="38" customFormat="1" ht="38.25" x14ac:dyDescent="0.2">
      <c r="A123" s="29" t="s">
        <v>420</v>
      </c>
      <c r="B123" s="5" t="s">
        <v>422</v>
      </c>
      <c r="C123" s="30">
        <f>SUBTOTAL(9,C124)</f>
        <v>397733.1</v>
      </c>
      <c r="D123" s="30">
        <f>SUBTOTAL(9,D124)</f>
        <v>39034.9</v>
      </c>
      <c r="E123" s="30">
        <f>SUBTOTAL(9,E124)</f>
        <v>0</v>
      </c>
      <c r="F123" s="36"/>
      <c r="G123" s="45">
        <v>804.80600000000004</v>
      </c>
      <c r="H123" s="37"/>
    </row>
    <row r="124" spans="1:8" s="38" customFormat="1" ht="33.75" customHeight="1" x14ac:dyDescent="0.2">
      <c r="A124" s="29" t="s">
        <v>419</v>
      </c>
      <c r="B124" s="5" t="s">
        <v>421</v>
      </c>
      <c r="C124" s="30">
        <v>397733.1</v>
      </c>
      <c r="D124" s="30">
        <v>39034.9</v>
      </c>
      <c r="E124" s="30"/>
      <c r="F124" s="36" t="s">
        <v>255</v>
      </c>
      <c r="G124" s="36">
        <v>804.80600000000004</v>
      </c>
      <c r="H124" s="37"/>
    </row>
    <row r="125" spans="1:8" s="2" customFormat="1" ht="51" x14ac:dyDescent="0.2">
      <c r="A125" s="29" t="s">
        <v>175</v>
      </c>
      <c r="B125" s="5" t="s">
        <v>369</v>
      </c>
      <c r="C125" s="30">
        <v>67564.899999999994</v>
      </c>
      <c r="D125" s="30">
        <v>67564.899999999994</v>
      </c>
      <c r="E125" s="30">
        <v>67564.899999999994</v>
      </c>
      <c r="F125" s="3" t="s">
        <v>264</v>
      </c>
      <c r="G125" s="3">
        <v>805</v>
      </c>
      <c r="H125" s="1"/>
    </row>
    <row r="126" spans="1:8" s="38" customFormat="1" ht="99.75" customHeight="1" x14ac:dyDescent="0.2">
      <c r="A126" s="29" t="s">
        <v>427</v>
      </c>
      <c r="B126" s="39" t="s">
        <v>430</v>
      </c>
      <c r="C126" s="30">
        <f>SUBTOTAL(9,C127)</f>
        <v>35008.6</v>
      </c>
      <c r="D126" s="30">
        <f>SUBTOTAL(9,D127)</f>
        <v>5684.8</v>
      </c>
      <c r="E126" s="30">
        <f>SUBTOTAL(9,E127)</f>
        <v>5684.8</v>
      </c>
      <c r="F126" s="36"/>
      <c r="G126" s="45">
        <v>854</v>
      </c>
      <c r="H126" s="37"/>
    </row>
    <row r="127" spans="1:8" s="38" customFormat="1" ht="102.75" customHeight="1" x14ac:dyDescent="0.2">
      <c r="A127" s="29" t="s">
        <v>428</v>
      </c>
      <c r="B127" s="39" t="s">
        <v>429</v>
      </c>
      <c r="C127" s="30">
        <v>35008.6</v>
      </c>
      <c r="D127" s="30">
        <v>5684.8</v>
      </c>
      <c r="E127" s="30">
        <v>5684.8</v>
      </c>
      <c r="F127" s="36" t="s">
        <v>255</v>
      </c>
      <c r="G127" s="36">
        <v>854</v>
      </c>
      <c r="H127" s="37"/>
    </row>
    <row r="128" spans="1:8" s="2" customFormat="1" ht="33" customHeight="1" x14ac:dyDescent="0.2">
      <c r="A128" s="29" t="s">
        <v>476</v>
      </c>
      <c r="B128" s="5" t="s">
        <v>477</v>
      </c>
      <c r="C128" s="30"/>
      <c r="D128" s="30"/>
      <c r="E128" s="30">
        <v>8375.5</v>
      </c>
      <c r="F128" s="3"/>
      <c r="G128" s="34">
        <v>851</v>
      </c>
      <c r="H128" s="1"/>
    </row>
    <row r="129" spans="1:8" s="2" customFormat="1" ht="25.5" x14ac:dyDescent="0.2">
      <c r="A129" s="29" t="s">
        <v>370</v>
      </c>
      <c r="B129" s="5" t="s">
        <v>308</v>
      </c>
      <c r="C129" s="30"/>
      <c r="D129" s="30"/>
      <c r="E129" s="30">
        <v>8375.5</v>
      </c>
      <c r="F129" s="3"/>
      <c r="G129" s="3">
        <v>851</v>
      </c>
      <c r="H129" s="1"/>
    </row>
    <row r="130" spans="1:8" s="2" customFormat="1" ht="54" customHeight="1" x14ac:dyDescent="0.2">
      <c r="A130" s="29" t="s">
        <v>478</v>
      </c>
      <c r="B130" s="5" t="s">
        <v>479</v>
      </c>
      <c r="C130" s="30">
        <v>52081.2</v>
      </c>
      <c r="D130" s="30">
        <v>36392</v>
      </c>
      <c r="E130" s="30">
        <v>37140</v>
      </c>
      <c r="F130" s="3"/>
      <c r="G130" s="34">
        <v>806</v>
      </c>
      <c r="H130" s="1"/>
    </row>
    <row r="131" spans="1:8" s="2" customFormat="1" ht="51" x14ac:dyDescent="0.2">
      <c r="A131" s="29" t="s">
        <v>377</v>
      </c>
      <c r="B131" s="5" t="s">
        <v>371</v>
      </c>
      <c r="C131" s="30">
        <v>52081.2</v>
      </c>
      <c r="D131" s="30">
        <v>36392</v>
      </c>
      <c r="E131" s="30">
        <v>37140</v>
      </c>
      <c r="F131" s="3"/>
      <c r="G131" s="3">
        <v>806</v>
      </c>
      <c r="H131" s="1"/>
    </row>
    <row r="132" spans="1:8" s="2" customFormat="1" ht="30.75" customHeight="1" x14ac:dyDescent="0.2">
      <c r="A132" s="29" t="s">
        <v>480</v>
      </c>
      <c r="B132" s="39" t="s">
        <v>481</v>
      </c>
      <c r="C132" s="30">
        <v>3474.8</v>
      </c>
      <c r="D132" s="30">
        <v>3475.3</v>
      </c>
      <c r="E132" s="30">
        <v>3474.8</v>
      </c>
      <c r="F132" s="3"/>
      <c r="G132" s="34">
        <v>806</v>
      </c>
      <c r="H132" s="1"/>
    </row>
    <row r="133" spans="1:8" s="2" customFormat="1" ht="38.25" x14ac:dyDescent="0.2">
      <c r="A133" s="29" t="s">
        <v>372</v>
      </c>
      <c r="B133" s="5" t="s">
        <v>303</v>
      </c>
      <c r="C133" s="30">
        <v>3474.8</v>
      </c>
      <c r="D133" s="30">
        <v>3475.3</v>
      </c>
      <c r="E133" s="30">
        <v>3474.8</v>
      </c>
      <c r="F133" s="3"/>
      <c r="G133" s="3">
        <v>806</v>
      </c>
      <c r="H133" s="1"/>
    </row>
    <row r="134" spans="1:8" s="38" customFormat="1" ht="36.75" customHeight="1" x14ac:dyDescent="0.2">
      <c r="A134" s="29" t="s">
        <v>469</v>
      </c>
      <c r="B134" s="5" t="s">
        <v>471</v>
      </c>
      <c r="C134" s="30">
        <f>C135</f>
        <v>895650</v>
      </c>
      <c r="D134" s="30">
        <f t="shared" ref="D134:E134" si="11">D135</f>
        <v>631370</v>
      </c>
      <c r="E134" s="30">
        <f t="shared" si="11"/>
        <v>859320</v>
      </c>
      <c r="F134" s="36"/>
      <c r="G134" s="36"/>
      <c r="H134" s="37"/>
    </row>
    <row r="135" spans="1:8" s="38" customFormat="1" ht="53.25" customHeight="1" x14ac:dyDescent="0.2">
      <c r="A135" s="29" t="s">
        <v>468</v>
      </c>
      <c r="B135" s="5" t="s">
        <v>470</v>
      </c>
      <c r="C135" s="30">
        <v>895650</v>
      </c>
      <c r="D135" s="30">
        <v>631370</v>
      </c>
      <c r="E135" s="30">
        <v>859320</v>
      </c>
      <c r="F135" s="36"/>
      <c r="G135" s="36"/>
      <c r="H135" s="37"/>
    </row>
    <row r="136" spans="1:8" s="38" customFormat="1" ht="49.5" customHeight="1" x14ac:dyDescent="0.2">
      <c r="A136" s="29" t="s">
        <v>464</v>
      </c>
      <c r="B136" s="5" t="s">
        <v>465</v>
      </c>
      <c r="C136" s="30">
        <f>C137</f>
        <v>56960</v>
      </c>
      <c r="D136" s="30">
        <f t="shared" ref="D136:E136" si="12">D137</f>
        <v>191630</v>
      </c>
      <c r="E136" s="30">
        <f t="shared" si="12"/>
        <v>0</v>
      </c>
      <c r="F136" s="36" t="s">
        <v>467</v>
      </c>
      <c r="G136" s="45">
        <v>804</v>
      </c>
      <c r="H136" s="37"/>
    </row>
    <row r="137" spans="1:8" s="38" customFormat="1" ht="49.5" customHeight="1" x14ac:dyDescent="0.2">
      <c r="A137" s="29" t="s">
        <v>463</v>
      </c>
      <c r="B137" s="5" t="s">
        <v>462</v>
      </c>
      <c r="C137" s="30">
        <v>56960</v>
      </c>
      <c r="D137" s="30">
        <v>191630</v>
      </c>
      <c r="E137" s="30"/>
      <c r="F137" s="36" t="s">
        <v>466</v>
      </c>
      <c r="G137" s="36">
        <v>804</v>
      </c>
      <c r="H137" s="37"/>
    </row>
    <row r="138" spans="1:8" s="2" customFormat="1" ht="63.75" x14ac:dyDescent="0.2">
      <c r="A138" s="29" t="s">
        <v>376</v>
      </c>
      <c r="B138" s="5" t="s">
        <v>373</v>
      </c>
      <c r="C138" s="30">
        <f>SUBTOTAL(9,C139)</f>
        <v>661801.9</v>
      </c>
      <c r="D138" s="30">
        <f t="shared" ref="D138:E138" si="13">SUBTOTAL(9,D139)</f>
        <v>852400</v>
      </c>
      <c r="E138" s="30">
        <f t="shared" si="13"/>
        <v>617975</v>
      </c>
      <c r="F138" s="3"/>
      <c r="G138" s="34">
        <v>813</v>
      </c>
      <c r="H138" s="1"/>
    </row>
    <row r="139" spans="1:8" s="2" customFormat="1" ht="76.5" x14ac:dyDescent="0.2">
      <c r="A139" s="29" t="s">
        <v>375</v>
      </c>
      <c r="B139" s="5" t="s">
        <v>374</v>
      </c>
      <c r="C139" s="30">
        <v>661801.9</v>
      </c>
      <c r="D139" s="30">
        <v>852400</v>
      </c>
      <c r="E139" s="30">
        <v>617975</v>
      </c>
      <c r="F139" s="3" t="s">
        <v>217</v>
      </c>
      <c r="G139" s="3">
        <v>813</v>
      </c>
      <c r="H139" s="1"/>
    </row>
    <row r="140" spans="1:8" s="2" customFormat="1" ht="63.75" x14ac:dyDescent="0.2">
      <c r="A140" s="29" t="s">
        <v>100</v>
      </c>
      <c r="B140" s="5" t="s">
        <v>223</v>
      </c>
      <c r="C140" s="30">
        <f>SUBTOTAL(9,C141)</f>
        <v>225889.4</v>
      </c>
      <c r="D140" s="30">
        <f>SUBTOTAL(9,D141)</f>
        <v>24110.6</v>
      </c>
      <c r="E140" s="30">
        <f>SUBTOTAL(9,E141)</f>
        <v>249642.1</v>
      </c>
      <c r="F140" s="3"/>
      <c r="G140" s="34">
        <v>804</v>
      </c>
      <c r="H140" s="1"/>
    </row>
    <row r="141" spans="1:8" s="2" customFormat="1" ht="76.5" x14ac:dyDescent="0.2">
      <c r="A141" s="29" t="s">
        <v>101</v>
      </c>
      <c r="B141" s="5" t="s">
        <v>224</v>
      </c>
      <c r="C141" s="30">
        <v>225889.4</v>
      </c>
      <c r="D141" s="30">
        <v>24110.6</v>
      </c>
      <c r="E141" s="30">
        <v>249642.1</v>
      </c>
      <c r="F141" s="3" t="s">
        <v>222</v>
      </c>
      <c r="G141" s="3">
        <v>804</v>
      </c>
      <c r="H141" s="1"/>
    </row>
    <row r="142" spans="1:8" s="38" customFormat="1" ht="48.75" customHeight="1" x14ac:dyDescent="0.2">
      <c r="A142" s="29" t="s">
        <v>436</v>
      </c>
      <c r="B142" s="5" t="s">
        <v>438</v>
      </c>
      <c r="C142" s="30">
        <f>SUBTOTAL(9,C143)</f>
        <v>410761</v>
      </c>
      <c r="D142" s="30">
        <f>SUBTOTAL(9,D143)</f>
        <v>0</v>
      </c>
      <c r="E142" s="30">
        <f>SUBTOTAL(9,E143)</f>
        <v>0</v>
      </c>
      <c r="F142" s="36"/>
      <c r="G142" s="45">
        <v>804</v>
      </c>
      <c r="H142" s="37"/>
    </row>
    <row r="143" spans="1:8" s="38" customFormat="1" ht="72" customHeight="1" x14ac:dyDescent="0.2">
      <c r="A143" s="29" t="s">
        <v>435</v>
      </c>
      <c r="B143" s="5" t="s">
        <v>437</v>
      </c>
      <c r="C143" s="30">
        <v>410761</v>
      </c>
      <c r="D143" s="30"/>
      <c r="E143" s="30"/>
      <c r="F143" s="36" t="s">
        <v>222</v>
      </c>
      <c r="G143" s="36">
        <v>804</v>
      </c>
      <c r="H143" s="37"/>
    </row>
    <row r="144" spans="1:8" s="2" customFormat="1" x14ac:dyDescent="0.2">
      <c r="A144" s="29" t="s">
        <v>81</v>
      </c>
      <c r="B144" s="5" t="s">
        <v>378</v>
      </c>
      <c r="C144" s="30">
        <f>C148+C150+C153+C147+C156+C158+C160+C162+C164+C168+C169+C171+C173+C175+C177+C154+C179+C152+C145+C166</f>
        <v>1976859.9000000001</v>
      </c>
      <c r="D144" s="30">
        <f>D148+D150+D153+D147+D156+D158+D160+D162+D164+D168+D169+D171+D173+D175+D177+D154+D179+D152+D145+D166</f>
        <v>1911174.0999999999</v>
      </c>
      <c r="E144" s="30">
        <f>E148+E150+E153+E147+E156+E158+E160+E162+E164+E168+E169+E171+E173+E175+E177+E154+E179+E152+E145+E166</f>
        <v>1939603</v>
      </c>
      <c r="F144" s="3"/>
      <c r="G144" s="3"/>
      <c r="H144" s="1"/>
    </row>
    <row r="145" spans="1:8" s="38" customFormat="1" ht="45" hidden="1" customHeight="1" x14ac:dyDescent="0.2">
      <c r="A145" s="29"/>
      <c r="B145" s="5"/>
      <c r="C145" s="30"/>
      <c r="D145" s="30"/>
      <c r="E145" s="30"/>
      <c r="F145" s="36" t="s">
        <v>206</v>
      </c>
      <c r="G145" s="36"/>
      <c r="H145" s="37"/>
    </row>
    <row r="146" spans="1:8" s="2" customFormat="1" ht="25.5" x14ac:dyDescent="0.2">
      <c r="A146" s="29" t="s">
        <v>379</v>
      </c>
      <c r="B146" s="5" t="s">
        <v>124</v>
      </c>
      <c r="C146" s="30">
        <v>60869.3</v>
      </c>
      <c r="D146" s="30">
        <v>30818.6</v>
      </c>
      <c r="E146" s="30"/>
      <c r="F146" s="3" t="s">
        <v>206</v>
      </c>
      <c r="G146" s="3">
        <v>836</v>
      </c>
      <c r="H146" s="1"/>
    </row>
    <row r="147" spans="1:8" s="2" customFormat="1" ht="25.5" x14ac:dyDescent="0.2">
      <c r="A147" s="29" t="s">
        <v>380</v>
      </c>
      <c r="B147" s="5" t="s">
        <v>125</v>
      </c>
      <c r="C147" s="30">
        <v>60869.3</v>
      </c>
      <c r="D147" s="30">
        <v>30818.6</v>
      </c>
      <c r="E147" s="30"/>
      <c r="F147" s="3" t="s">
        <v>206</v>
      </c>
      <c r="G147" s="3">
        <v>836</v>
      </c>
      <c r="H147" s="1"/>
    </row>
    <row r="148" spans="1:8" s="2" customFormat="1" ht="38.25" x14ac:dyDescent="0.2">
      <c r="A148" s="29" t="s">
        <v>38</v>
      </c>
      <c r="B148" s="5" t="s">
        <v>381</v>
      </c>
      <c r="C148" s="30">
        <f>SUBTOTAL(9,C149)</f>
        <v>27262.400000000001</v>
      </c>
      <c r="D148" s="30">
        <f>SUBTOTAL(9,D149)</f>
        <v>28170.6</v>
      </c>
      <c r="E148" s="30">
        <f>SUBTOTAL(9,E149)</f>
        <v>29154.6</v>
      </c>
      <c r="F148" s="3"/>
      <c r="G148" s="34">
        <v>801</v>
      </c>
      <c r="H148" s="1"/>
    </row>
    <row r="149" spans="1:8" s="2" customFormat="1" ht="38.25" x14ac:dyDescent="0.2">
      <c r="A149" s="29" t="s">
        <v>39</v>
      </c>
      <c r="B149" s="5" t="s">
        <v>382</v>
      </c>
      <c r="C149" s="30">
        <v>27262.400000000001</v>
      </c>
      <c r="D149" s="30">
        <v>28170.6</v>
      </c>
      <c r="E149" s="30">
        <v>29154.6</v>
      </c>
      <c r="F149" s="3" t="s">
        <v>195</v>
      </c>
      <c r="G149" s="3">
        <v>801</v>
      </c>
      <c r="H149" s="1"/>
    </row>
    <row r="150" spans="1:8" s="2" customFormat="1" ht="51" x14ac:dyDescent="0.2">
      <c r="A150" s="29" t="s">
        <v>75</v>
      </c>
      <c r="B150" s="5" t="s">
        <v>383</v>
      </c>
      <c r="C150" s="30">
        <f>SUBTOTAL(9,C151)</f>
        <v>1840.7</v>
      </c>
      <c r="D150" s="30">
        <f>SUBTOTAL(9,D151)</f>
        <v>86.9</v>
      </c>
      <c r="E150" s="30">
        <f>SUBTOTAL(9,E151)</f>
        <v>76.099999999999994</v>
      </c>
      <c r="F150" s="3"/>
      <c r="G150" s="34">
        <v>842</v>
      </c>
      <c r="H150" s="1"/>
    </row>
    <row r="151" spans="1:8" s="2" customFormat="1" ht="51" x14ac:dyDescent="0.2">
      <c r="A151" s="29" t="s">
        <v>76</v>
      </c>
      <c r="B151" s="5" t="s">
        <v>23</v>
      </c>
      <c r="C151" s="30">
        <v>1840.7</v>
      </c>
      <c r="D151" s="30">
        <v>86.9</v>
      </c>
      <c r="E151" s="30">
        <v>76.099999999999994</v>
      </c>
      <c r="F151" s="3" t="s">
        <v>198</v>
      </c>
      <c r="G151" s="3">
        <v>842</v>
      </c>
      <c r="H151" s="1"/>
    </row>
    <row r="152" spans="1:8" s="2" customFormat="1" ht="38.25" x14ac:dyDescent="0.2">
      <c r="A152" s="29" t="s">
        <v>68</v>
      </c>
      <c r="B152" s="5" t="s">
        <v>20</v>
      </c>
      <c r="C152" s="30">
        <v>9327.2000000000007</v>
      </c>
      <c r="D152" s="30">
        <v>9989.9</v>
      </c>
      <c r="E152" s="30">
        <v>9963.5</v>
      </c>
      <c r="F152" s="3" t="s">
        <v>250</v>
      </c>
      <c r="G152" s="3">
        <v>836</v>
      </c>
      <c r="H152" s="1"/>
    </row>
    <row r="153" spans="1:8" s="2" customFormat="1" ht="30.75" customHeight="1" x14ac:dyDescent="0.2">
      <c r="A153" s="29" t="s">
        <v>417</v>
      </c>
      <c r="B153" s="33" t="s">
        <v>418</v>
      </c>
      <c r="C153" s="30">
        <v>146421.20000000001</v>
      </c>
      <c r="D153" s="30">
        <v>111508.5</v>
      </c>
      <c r="E153" s="30">
        <v>113819</v>
      </c>
      <c r="F153" s="3"/>
      <c r="G153" s="3">
        <v>836</v>
      </c>
      <c r="H153" s="1"/>
    </row>
    <row r="154" spans="1:8" s="2" customFormat="1" ht="76.5" x14ac:dyDescent="0.2">
      <c r="A154" s="29" t="s">
        <v>385</v>
      </c>
      <c r="B154" s="5" t="s">
        <v>384</v>
      </c>
      <c r="C154" s="30">
        <f>SUBTOTAL(9,C155)</f>
        <v>2672.8</v>
      </c>
      <c r="D154" s="30">
        <f>SUBTOTAL(9,D155)</f>
        <v>2880.2</v>
      </c>
      <c r="E154" s="30">
        <f>SUBTOTAL(9,E155)</f>
        <v>3269.4</v>
      </c>
      <c r="F154" s="3"/>
      <c r="G154" s="34">
        <v>813</v>
      </c>
      <c r="H154" s="1"/>
    </row>
    <row r="155" spans="1:8" s="2" customFormat="1" ht="89.25" x14ac:dyDescent="0.2">
      <c r="A155" s="29" t="s">
        <v>387</v>
      </c>
      <c r="B155" s="5" t="s">
        <v>386</v>
      </c>
      <c r="C155" s="30">
        <v>2672.8</v>
      </c>
      <c r="D155" s="30">
        <v>2880.2</v>
      </c>
      <c r="E155" s="30">
        <v>3269.4</v>
      </c>
      <c r="F155" s="3" t="s">
        <v>269</v>
      </c>
      <c r="G155" s="3">
        <v>813</v>
      </c>
      <c r="H155" s="1"/>
    </row>
    <row r="156" spans="1:8" s="2" customFormat="1" ht="38.25" x14ac:dyDescent="0.2">
      <c r="A156" s="29" t="s">
        <v>59</v>
      </c>
      <c r="B156" s="5" t="s">
        <v>388</v>
      </c>
      <c r="C156" s="30">
        <f>SUBTOTAL(9,C157)</f>
        <v>752.4</v>
      </c>
      <c r="D156" s="30">
        <f>SUBTOTAL(9,D157)</f>
        <v>785</v>
      </c>
      <c r="E156" s="30">
        <f>SUBTOTAL(9,E157)</f>
        <v>820.4</v>
      </c>
      <c r="F156" s="3"/>
      <c r="G156" s="34">
        <v>813</v>
      </c>
      <c r="H156" s="1"/>
    </row>
    <row r="157" spans="1:8" s="2" customFormat="1" ht="51" x14ac:dyDescent="0.2">
      <c r="A157" s="29" t="s">
        <v>60</v>
      </c>
      <c r="B157" s="5" t="s">
        <v>389</v>
      </c>
      <c r="C157" s="30">
        <v>752.4</v>
      </c>
      <c r="D157" s="30">
        <v>785</v>
      </c>
      <c r="E157" s="30">
        <v>820.4</v>
      </c>
      <c r="F157" s="3" t="s">
        <v>199</v>
      </c>
      <c r="G157" s="3">
        <v>813</v>
      </c>
      <c r="H157" s="1"/>
    </row>
    <row r="158" spans="1:8" s="2" customFormat="1" ht="51" x14ac:dyDescent="0.2">
      <c r="A158" s="29" t="s">
        <v>61</v>
      </c>
      <c r="B158" s="5" t="s">
        <v>390</v>
      </c>
      <c r="C158" s="30">
        <f>SUBTOTAL(9,C159)</f>
        <v>6398.6</v>
      </c>
      <c r="D158" s="30">
        <f t="shared" ref="D158:E158" si="14">SUBTOTAL(9,D159)</f>
        <v>5870.4</v>
      </c>
      <c r="E158" s="30">
        <f t="shared" si="14"/>
        <v>6619.8</v>
      </c>
      <c r="F158" s="3"/>
      <c r="G158" s="34">
        <v>813</v>
      </c>
      <c r="H158" s="1"/>
    </row>
    <row r="159" spans="1:8" s="2" customFormat="1" ht="63.75" x14ac:dyDescent="0.2">
      <c r="A159" s="29" t="s">
        <v>62</v>
      </c>
      <c r="B159" s="5" t="s">
        <v>391</v>
      </c>
      <c r="C159" s="30">
        <v>6398.6</v>
      </c>
      <c r="D159" s="30">
        <v>5870.4</v>
      </c>
      <c r="E159" s="30">
        <v>6619.8</v>
      </c>
      <c r="F159" s="3" t="s">
        <v>215</v>
      </c>
      <c r="G159" s="3">
        <v>813</v>
      </c>
      <c r="H159" s="1"/>
    </row>
    <row r="160" spans="1:8" s="2" customFormat="1" ht="51" x14ac:dyDescent="0.2">
      <c r="A160" s="29" t="s">
        <v>52</v>
      </c>
      <c r="B160" s="5" t="s">
        <v>17</v>
      </c>
      <c r="C160" s="30">
        <f>SUBTOTAL(9,C161)</f>
        <v>79749.2</v>
      </c>
      <c r="D160" s="30">
        <f>SUBTOTAL(9,D161)</f>
        <v>82937</v>
      </c>
      <c r="E160" s="30">
        <f>SUBTOTAL(9,E161)</f>
        <v>86255.5</v>
      </c>
      <c r="F160" s="3"/>
      <c r="G160" s="34">
        <v>813</v>
      </c>
      <c r="H160" s="1"/>
    </row>
    <row r="161" spans="1:8" s="2" customFormat="1" ht="51" x14ac:dyDescent="0.2">
      <c r="A161" s="29" t="s">
        <v>53</v>
      </c>
      <c r="B161" s="5" t="s">
        <v>18</v>
      </c>
      <c r="C161" s="30">
        <v>79749.2</v>
      </c>
      <c r="D161" s="30">
        <v>82937</v>
      </c>
      <c r="E161" s="30">
        <v>86255.5</v>
      </c>
      <c r="F161" s="3" t="s">
        <v>196</v>
      </c>
      <c r="G161" s="3">
        <v>813</v>
      </c>
      <c r="H161" s="1"/>
    </row>
    <row r="162" spans="1:8" s="2" customFormat="1" ht="63.75" x14ac:dyDescent="0.2">
      <c r="A162" s="29" t="s">
        <v>158</v>
      </c>
      <c r="B162" s="5" t="s">
        <v>392</v>
      </c>
      <c r="C162" s="30">
        <f>SUBTOTAL(9,C163)</f>
        <v>139</v>
      </c>
      <c r="D162" s="30">
        <f>SUBTOTAL(9,D163)</f>
        <v>143.19999999999999</v>
      </c>
      <c r="E162" s="30">
        <f>SUBTOTAL(9,E163)</f>
        <v>147.80000000000001</v>
      </c>
      <c r="F162" s="3"/>
      <c r="G162" s="34">
        <v>813</v>
      </c>
      <c r="H162" s="1"/>
    </row>
    <row r="163" spans="1:8" s="2" customFormat="1" ht="76.5" x14ac:dyDescent="0.2">
      <c r="A163" s="29" t="s">
        <v>159</v>
      </c>
      <c r="B163" s="5" t="s">
        <v>393</v>
      </c>
      <c r="C163" s="30">
        <v>139</v>
      </c>
      <c r="D163" s="30">
        <v>143.19999999999999</v>
      </c>
      <c r="E163" s="30">
        <v>147.80000000000001</v>
      </c>
      <c r="F163" s="3" t="s">
        <v>252</v>
      </c>
      <c r="G163" s="3">
        <v>813</v>
      </c>
      <c r="H163" s="1"/>
    </row>
    <row r="164" spans="1:8" s="2" customFormat="1" ht="25.5" x14ac:dyDescent="0.2">
      <c r="A164" s="29" t="s">
        <v>54</v>
      </c>
      <c r="B164" s="5" t="s">
        <v>25</v>
      </c>
      <c r="C164" s="30">
        <f>SUBTOTAL(9,C165)</f>
        <v>518191.4</v>
      </c>
      <c r="D164" s="30">
        <f>SUBTOTAL(9,D165)</f>
        <v>518122.2</v>
      </c>
      <c r="E164" s="30">
        <f>SUBTOTAL(9,E165)</f>
        <v>518122.2</v>
      </c>
      <c r="F164" s="3"/>
      <c r="G164" s="34">
        <v>813</v>
      </c>
      <c r="H164" s="1"/>
    </row>
    <row r="165" spans="1:8" s="2" customFormat="1" ht="25.5" x14ac:dyDescent="0.2">
      <c r="A165" s="29" t="s">
        <v>55</v>
      </c>
      <c r="B165" s="5" t="s">
        <v>26</v>
      </c>
      <c r="C165" s="30">
        <v>518191.4</v>
      </c>
      <c r="D165" s="30">
        <v>518122.2</v>
      </c>
      <c r="E165" s="30">
        <v>518122.2</v>
      </c>
      <c r="F165" s="3" t="s">
        <v>267</v>
      </c>
      <c r="G165" s="3">
        <v>813</v>
      </c>
      <c r="H165" s="1"/>
    </row>
    <row r="166" spans="1:8" s="2" customFormat="1" ht="35.25" customHeight="1" x14ac:dyDescent="0.2">
      <c r="A166" s="29" t="s">
        <v>455</v>
      </c>
      <c r="B166" s="5" t="s">
        <v>456</v>
      </c>
      <c r="C166" s="30">
        <f>SUBTOTAL(9,C167)</f>
        <v>16862</v>
      </c>
      <c r="D166" s="30">
        <f>SUBTOTAL(9,D167)</f>
        <v>16862</v>
      </c>
      <c r="E166" s="30">
        <f>SUBTOTAL(9,E167)</f>
        <v>16862</v>
      </c>
      <c r="F166" s="3"/>
      <c r="G166" s="34">
        <v>836</v>
      </c>
      <c r="H166" s="1"/>
    </row>
    <row r="167" spans="1:8" s="2" customFormat="1" ht="38.25" x14ac:dyDescent="0.2">
      <c r="A167" s="29" t="s">
        <v>454</v>
      </c>
      <c r="B167" s="5" t="s">
        <v>453</v>
      </c>
      <c r="C167" s="30">
        <v>16862</v>
      </c>
      <c r="D167" s="30">
        <v>16862</v>
      </c>
      <c r="E167" s="30">
        <v>16862</v>
      </c>
      <c r="F167" s="3" t="s">
        <v>267</v>
      </c>
      <c r="G167" s="3">
        <v>836</v>
      </c>
      <c r="H167" s="1"/>
    </row>
    <row r="168" spans="1:8" s="2" customFormat="1" ht="63.75" x14ac:dyDescent="0.2">
      <c r="A168" s="29" t="s">
        <v>63</v>
      </c>
      <c r="B168" s="5" t="s">
        <v>394</v>
      </c>
      <c r="C168" s="30">
        <v>254410.9</v>
      </c>
      <c r="D168" s="30">
        <v>254410.9</v>
      </c>
      <c r="E168" s="30">
        <v>254410.9</v>
      </c>
      <c r="F168" s="3" t="s">
        <v>197</v>
      </c>
      <c r="G168" s="3">
        <v>813</v>
      </c>
      <c r="H168" s="1"/>
    </row>
    <row r="169" spans="1:8" s="2" customFormat="1" x14ac:dyDescent="0.2">
      <c r="A169" s="29" t="s">
        <v>126</v>
      </c>
      <c r="B169" s="5" t="s">
        <v>128</v>
      </c>
      <c r="C169" s="30">
        <f>SUBTOTAL(9,C170)</f>
        <v>11112.5</v>
      </c>
      <c r="D169" s="30">
        <f t="shared" ref="D169:E171" si="15">SUBTOTAL(9,D170)</f>
        <v>10758.4</v>
      </c>
      <c r="E169" s="30">
        <f t="shared" si="15"/>
        <v>10737.4</v>
      </c>
      <c r="F169" s="3"/>
      <c r="G169" s="34">
        <v>836</v>
      </c>
      <c r="H169" s="1"/>
    </row>
    <row r="170" spans="1:8" s="2" customFormat="1" ht="25.5" x14ac:dyDescent="0.2">
      <c r="A170" s="29" t="s">
        <v>127</v>
      </c>
      <c r="B170" s="5" t="s">
        <v>129</v>
      </c>
      <c r="C170" s="30">
        <v>11112.5</v>
      </c>
      <c r="D170" s="30">
        <v>10758.4</v>
      </c>
      <c r="E170" s="30">
        <v>10737.4</v>
      </c>
      <c r="F170" s="3" t="s">
        <v>237</v>
      </c>
      <c r="G170" s="3">
        <v>836</v>
      </c>
      <c r="H170" s="1"/>
    </row>
    <row r="171" spans="1:8" s="2" customFormat="1" ht="51" x14ac:dyDescent="0.2">
      <c r="A171" s="29" t="s">
        <v>134</v>
      </c>
      <c r="B171" s="5" t="s">
        <v>136</v>
      </c>
      <c r="C171" s="30">
        <f>SUBTOTAL(9,C172)</f>
        <v>20626.900000000001</v>
      </c>
      <c r="D171" s="30">
        <f t="shared" si="15"/>
        <v>0</v>
      </c>
      <c r="E171" s="30">
        <f t="shared" si="15"/>
        <v>0</v>
      </c>
      <c r="F171" s="3"/>
      <c r="G171" s="34">
        <v>836</v>
      </c>
      <c r="H171" s="1"/>
    </row>
    <row r="172" spans="1:8" s="2" customFormat="1" ht="63.75" x14ac:dyDescent="0.2">
      <c r="A172" s="29" t="s">
        <v>135</v>
      </c>
      <c r="B172" s="5" t="s">
        <v>137</v>
      </c>
      <c r="C172" s="35">
        <v>20626.900000000001</v>
      </c>
      <c r="D172" s="30"/>
      <c r="E172" s="30"/>
      <c r="F172" s="3" t="s">
        <v>239</v>
      </c>
      <c r="G172" s="3">
        <v>836</v>
      </c>
      <c r="H172" s="1"/>
    </row>
    <row r="173" spans="1:8" s="2" customFormat="1" ht="51" x14ac:dyDescent="0.2">
      <c r="A173" s="29" t="s">
        <v>130</v>
      </c>
      <c r="B173" s="5" t="s">
        <v>132</v>
      </c>
      <c r="C173" s="30">
        <f>SUBTOTAL(9,C174)</f>
        <v>0</v>
      </c>
      <c r="D173" s="30">
        <f>SUBTOTAL(9,D174)</f>
        <v>3321.3</v>
      </c>
      <c r="E173" s="30">
        <f>SUBTOTAL(9,E174)</f>
        <v>10428.9</v>
      </c>
      <c r="F173" s="3"/>
      <c r="G173" s="34">
        <v>836</v>
      </c>
      <c r="H173" s="1"/>
    </row>
    <row r="174" spans="1:8" s="2" customFormat="1" ht="63.75" x14ac:dyDescent="0.2">
      <c r="A174" s="29" t="s">
        <v>131</v>
      </c>
      <c r="B174" s="5" t="s">
        <v>133</v>
      </c>
      <c r="C174" s="30"/>
      <c r="D174" s="30">
        <v>3321.3</v>
      </c>
      <c r="E174" s="30">
        <v>10428.9</v>
      </c>
      <c r="F174" s="3" t="s">
        <v>238</v>
      </c>
      <c r="G174" s="3">
        <v>836</v>
      </c>
      <c r="H174" s="1"/>
    </row>
    <row r="175" spans="1:8" s="2" customFormat="1" ht="76.5" x14ac:dyDescent="0.2">
      <c r="A175" s="29" t="s">
        <v>142</v>
      </c>
      <c r="B175" s="5" t="s">
        <v>144</v>
      </c>
      <c r="C175" s="30">
        <f>SUBTOTAL(9,C176)</f>
        <v>136836.79999999999</v>
      </c>
      <c r="D175" s="30">
        <f>SUBTOTAL(9,D176)</f>
        <v>141619.79999999999</v>
      </c>
      <c r="E175" s="30">
        <f>SUBTOTAL(9,E176)</f>
        <v>146594</v>
      </c>
      <c r="F175" s="3"/>
      <c r="G175" s="34">
        <v>805</v>
      </c>
      <c r="H175" s="1"/>
    </row>
    <row r="176" spans="1:8" s="2" customFormat="1" ht="80.25" customHeight="1" x14ac:dyDescent="0.2">
      <c r="A176" s="29" t="s">
        <v>143</v>
      </c>
      <c r="B176" s="5" t="s">
        <v>145</v>
      </c>
      <c r="C176" s="30">
        <v>136836.79999999999</v>
      </c>
      <c r="D176" s="30">
        <v>141619.79999999999</v>
      </c>
      <c r="E176" s="30">
        <v>146594</v>
      </c>
      <c r="F176" s="3" t="s">
        <v>246</v>
      </c>
      <c r="G176" s="4">
        <v>805</v>
      </c>
      <c r="H176" s="1"/>
    </row>
    <row r="177" spans="1:8" s="2" customFormat="1" ht="25.5" x14ac:dyDescent="0.2">
      <c r="A177" s="29" t="s">
        <v>57</v>
      </c>
      <c r="B177" s="5" t="s">
        <v>98</v>
      </c>
      <c r="C177" s="30">
        <f>SUBTOTAL(9,C178)</f>
        <v>603542.9</v>
      </c>
      <c r="D177" s="30">
        <f t="shared" ref="D177:E177" si="16">SUBTOTAL(9,D178)</f>
        <v>626880.6</v>
      </c>
      <c r="E177" s="30">
        <f t="shared" si="16"/>
        <v>663952.1</v>
      </c>
      <c r="F177" s="3"/>
      <c r="G177" s="34">
        <v>813</v>
      </c>
      <c r="H177" s="1"/>
    </row>
    <row r="178" spans="1:8" s="2" customFormat="1" ht="38.25" x14ac:dyDescent="0.2">
      <c r="A178" s="29" t="s">
        <v>58</v>
      </c>
      <c r="B178" s="5" t="s">
        <v>99</v>
      </c>
      <c r="C178" s="30">
        <v>603542.9</v>
      </c>
      <c r="D178" s="30">
        <v>626880.6</v>
      </c>
      <c r="E178" s="30">
        <v>663952.1</v>
      </c>
      <c r="F178" s="3" t="s">
        <v>269</v>
      </c>
      <c r="G178" s="3" t="s">
        <v>487</v>
      </c>
      <c r="H178" s="1"/>
    </row>
    <row r="179" spans="1:8" s="2" customFormat="1" ht="25.5" x14ac:dyDescent="0.2">
      <c r="A179" s="29" t="s">
        <v>47</v>
      </c>
      <c r="B179" s="5" t="s">
        <v>19</v>
      </c>
      <c r="C179" s="47">
        <v>79843.7</v>
      </c>
      <c r="D179" s="47">
        <v>66008.600000000006</v>
      </c>
      <c r="E179" s="47">
        <v>68369.399999999994</v>
      </c>
      <c r="F179" s="3" t="s">
        <v>251</v>
      </c>
      <c r="G179" s="3" t="s">
        <v>286</v>
      </c>
      <c r="H179" s="1"/>
    </row>
    <row r="180" spans="1:8" s="2" customFormat="1" x14ac:dyDescent="0.2">
      <c r="A180" s="29" t="s">
        <v>192</v>
      </c>
      <c r="B180" s="5" t="s">
        <v>27</v>
      </c>
      <c r="C180" s="30">
        <f>C181+C183+C184+C186+C195+C200+C202+C204+C192+C188+C206+C199+C208+C210+C193+C190+C197</f>
        <v>1913110.3</v>
      </c>
      <c r="D180" s="30">
        <f>D181+D183+D184+D186+D195+D200+D202+D204+D192+D188+D206+D199+D208+D210+D193+D190+D197</f>
        <v>3078356.6</v>
      </c>
      <c r="E180" s="30">
        <f>E181+E183+E184+E186+E195+E200+E202+E204+E192+E188+E206+E199+E208+E210+E193+E190+E197</f>
        <v>2296214.4</v>
      </c>
      <c r="F180" s="3"/>
      <c r="G180" s="3"/>
      <c r="H180" s="1"/>
    </row>
    <row r="181" spans="1:8" s="2" customFormat="1" ht="38.25" x14ac:dyDescent="0.2">
      <c r="A181" s="29" t="s">
        <v>40</v>
      </c>
      <c r="B181" s="5" t="s">
        <v>28</v>
      </c>
      <c r="C181" s="30">
        <f>SUBTOTAL(9,C182)</f>
        <v>48123.4</v>
      </c>
      <c r="D181" s="30">
        <f>SUBTOTAL(9,D182)</f>
        <v>48123.4</v>
      </c>
      <c r="E181" s="30">
        <f>SUBTOTAL(9,E182)</f>
        <v>48123.4</v>
      </c>
      <c r="F181" s="3"/>
      <c r="G181" s="34">
        <v>805</v>
      </c>
      <c r="H181" s="1"/>
    </row>
    <row r="182" spans="1:8" s="2" customFormat="1" ht="38.25" x14ac:dyDescent="0.2">
      <c r="A182" s="29" t="s">
        <v>41</v>
      </c>
      <c r="B182" s="5" t="s">
        <v>29</v>
      </c>
      <c r="C182" s="30">
        <v>48123.4</v>
      </c>
      <c r="D182" s="30">
        <v>48123.4</v>
      </c>
      <c r="E182" s="30">
        <v>48123.4</v>
      </c>
      <c r="F182" s="4" t="s">
        <v>194</v>
      </c>
      <c r="G182" s="4">
        <v>805</v>
      </c>
      <c r="H182" s="1"/>
    </row>
    <row r="183" spans="1:8" s="2" customFormat="1" ht="51" x14ac:dyDescent="0.2">
      <c r="A183" s="29" t="s">
        <v>116</v>
      </c>
      <c r="B183" s="5" t="s">
        <v>234</v>
      </c>
      <c r="C183" s="30">
        <v>145532.70000000001</v>
      </c>
      <c r="D183" s="30">
        <v>37844.400000000001</v>
      </c>
      <c r="E183" s="30">
        <v>44617.2</v>
      </c>
      <c r="F183" s="34" t="s">
        <v>233</v>
      </c>
      <c r="G183" s="4">
        <v>805</v>
      </c>
      <c r="H183" s="1"/>
    </row>
    <row r="184" spans="1:8" s="2" customFormat="1" ht="38.25" x14ac:dyDescent="0.2">
      <c r="A184" s="29" t="s">
        <v>107</v>
      </c>
      <c r="B184" s="5" t="s">
        <v>109</v>
      </c>
      <c r="C184" s="30">
        <f>SUBTOTAL(9,C185)</f>
        <v>73714.3</v>
      </c>
      <c r="D184" s="30">
        <f>SUBTOTAL(9,D185)</f>
        <v>40034.800000000003</v>
      </c>
      <c r="E184" s="30">
        <f>SUBTOTAL(9,E185)</f>
        <v>72290</v>
      </c>
      <c r="F184" s="3"/>
      <c r="G184" s="34">
        <v>805</v>
      </c>
      <c r="H184" s="1"/>
    </row>
    <row r="185" spans="1:8" s="2" customFormat="1" ht="39.75" customHeight="1" x14ac:dyDescent="0.2">
      <c r="A185" s="29" t="s">
        <v>108</v>
      </c>
      <c r="B185" s="5" t="s">
        <v>110</v>
      </c>
      <c r="C185" s="30">
        <v>73714.3</v>
      </c>
      <c r="D185" s="30">
        <v>40034.800000000003</v>
      </c>
      <c r="E185" s="30">
        <v>72290</v>
      </c>
      <c r="F185" s="3" t="s">
        <v>228</v>
      </c>
      <c r="G185" s="4">
        <v>805</v>
      </c>
      <c r="H185" s="1"/>
    </row>
    <row r="186" spans="1:8" s="2" customFormat="1" ht="153" x14ac:dyDescent="0.2">
      <c r="A186" s="29" t="s">
        <v>114</v>
      </c>
      <c r="B186" s="5" t="s">
        <v>231</v>
      </c>
      <c r="C186" s="30">
        <f>SUBTOTAL(9,C187)</f>
        <v>2275.6999999999998</v>
      </c>
      <c r="D186" s="30">
        <f>SUBTOTAL(9,D187)</f>
        <v>2275.6999999999998</v>
      </c>
      <c r="E186" s="30">
        <f>SUBTOTAL(9,E187)</f>
        <v>0</v>
      </c>
      <c r="F186" s="3"/>
      <c r="G186" s="34">
        <v>805</v>
      </c>
      <c r="H186" s="1"/>
    </row>
    <row r="187" spans="1:8" s="2" customFormat="1" ht="153" x14ac:dyDescent="0.2">
      <c r="A187" s="29" t="s">
        <v>115</v>
      </c>
      <c r="B187" s="5" t="s">
        <v>232</v>
      </c>
      <c r="C187" s="30">
        <v>2275.6999999999998</v>
      </c>
      <c r="D187" s="30">
        <v>2275.6999999999998</v>
      </c>
      <c r="E187" s="30"/>
      <c r="F187" s="3" t="s">
        <v>230</v>
      </c>
      <c r="G187" s="4">
        <v>805</v>
      </c>
      <c r="H187" s="1"/>
    </row>
    <row r="188" spans="1:8" s="2" customFormat="1" ht="51" x14ac:dyDescent="0.2">
      <c r="A188" s="29" t="s">
        <v>397</v>
      </c>
      <c r="B188" s="5" t="s">
        <v>396</v>
      </c>
      <c r="C188" s="30">
        <f>SUBTOTAL(9,C189)</f>
        <v>318417.09999999998</v>
      </c>
      <c r="D188" s="30">
        <f>SUBTOTAL(9,D189)</f>
        <v>318417.09999999998</v>
      </c>
      <c r="E188" s="30">
        <f>SUBTOTAL(9,E189)</f>
        <v>328182.09999999998</v>
      </c>
      <c r="F188" s="3"/>
      <c r="G188" s="3">
        <v>809</v>
      </c>
      <c r="H188" s="1"/>
    </row>
    <row r="189" spans="1:8" s="2" customFormat="1" ht="54.75" customHeight="1" x14ac:dyDescent="0.2">
      <c r="A189" s="29" t="s">
        <v>398</v>
      </c>
      <c r="B189" s="5" t="s">
        <v>395</v>
      </c>
      <c r="C189" s="30">
        <v>318417.09999999998</v>
      </c>
      <c r="D189" s="30">
        <v>318417.09999999998</v>
      </c>
      <c r="E189" s="30">
        <v>328182.09999999998</v>
      </c>
      <c r="F189" s="3"/>
      <c r="G189" s="3">
        <v>809</v>
      </c>
      <c r="H189" s="1"/>
    </row>
    <row r="190" spans="1:8" s="38" customFormat="1" ht="45.75" customHeight="1" x14ac:dyDescent="0.2">
      <c r="A190" s="29" t="s">
        <v>460</v>
      </c>
      <c r="B190" s="43" t="s">
        <v>461</v>
      </c>
      <c r="C190" s="30">
        <v>6854.3</v>
      </c>
      <c r="D190" s="30"/>
      <c r="E190" s="30"/>
      <c r="F190" s="36"/>
      <c r="G190" s="36">
        <v>854</v>
      </c>
      <c r="H190" s="37"/>
    </row>
    <row r="191" spans="1:8" s="41" customFormat="1" ht="52.5" customHeight="1" x14ac:dyDescent="0.2">
      <c r="A191" s="29" t="s">
        <v>484</v>
      </c>
      <c r="B191" s="44" t="s">
        <v>485</v>
      </c>
      <c r="C191" s="30">
        <v>119578.5</v>
      </c>
      <c r="D191" s="30">
        <v>119578.5</v>
      </c>
      <c r="E191" s="30">
        <v>125573.4</v>
      </c>
      <c r="F191" s="34"/>
      <c r="G191" s="34">
        <v>806</v>
      </c>
      <c r="H191" s="40"/>
    </row>
    <row r="192" spans="1:8" s="38" customFormat="1" ht="57" customHeight="1" x14ac:dyDescent="0.2">
      <c r="A192" s="29" t="s">
        <v>399</v>
      </c>
      <c r="B192" s="5" t="s">
        <v>304</v>
      </c>
      <c r="C192" s="30">
        <v>119578.5</v>
      </c>
      <c r="D192" s="30">
        <v>119578.5</v>
      </c>
      <c r="E192" s="30">
        <v>125573.4</v>
      </c>
      <c r="F192" s="36"/>
      <c r="G192" s="36">
        <v>806</v>
      </c>
      <c r="H192" s="37"/>
    </row>
    <row r="193" spans="1:8" s="38" customFormat="1" ht="113.25" customHeight="1" x14ac:dyDescent="0.2">
      <c r="A193" s="29" t="s">
        <v>457</v>
      </c>
      <c r="B193" s="5" t="s">
        <v>488</v>
      </c>
      <c r="C193" s="30">
        <f>SUBTOTAL(9,C194)</f>
        <v>40934.9</v>
      </c>
      <c r="D193" s="30">
        <f>SUBTOTAL(9,D194)</f>
        <v>41377.599999999999</v>
      </c>
      <c r="E193" s="30">
        <f>SUBTOTAL(9,E194)</f>
        <v>42028.6</v>
      </c>
      <c r="F193" s="36"/>
      <c r="G193" s="36">
        <v>804.80600000000004</v>
      </c>
      <c r="H193" s="37"/>
    </row>
    <row r="194" spans="1:8" s="2" customFormat="1" ht="127.5" x14ac:dyDescent="0.2">
      <c r="A194" s="29" t="s">
        <v>458</v>
      </c>
      <c r="B194" s="5" t="s">
        <v>459</v>
      </c>
      <c r="C194" s="30">
        <v>40934.9</v>
      </c>
      <c r="D194" s="30">
        <v>41377.599999999999</v>
      </c>
      <c r="E194" s="30">
        <v>42028.6</v>
      </c>
      <c r="F194" s="3"/>
      <c r="G194" s="3" t="s">
        <v>486</v>
      </c>
      <c r="H194" s="1"/>
    </row>
    <row r="195" spans="1:8" s="2" customFormat="1" ht="51" x14ac:dyDescent="0.2">
      <c r="A195" s="29" t="s">
        <v>180</v>
      </c>
      <c r="B195" s="5" t="s">
        <v>258</v>
      </c>
      <c r="C195" s="30">
        <f>SUBTOTAL(9,C196)</f>
        <v>182900</v>
      </c>
      <c r="D195" s="30">
        <f>SUBTOTAL(9,D196)</f>
        <v>146671.4</v>
      </c>
      <c r="E195" s="30">
        <f>SUBTOTAL(9,E196)</f>
        <v>0</v>
      </c>
      <c r="F195" s="3" t="s">
        <v>260</v>
      </c>
      <c r="G195" s="34">
        <v>815</v>
      </c>
      <c r="H195" s="1"/>
    </row>
    <row r="196" spans="1:8" s="38" customFormat="1" ht="63" customHeight="1" x14ac:dyDescent="0.2">
      <c r="A196" s="29" t="s">
        <v>181</v>
      </c>
      <c r="B196" s="5" t="s">
        <v>259</v>
      </c>
      <c r="C196" s="30">
        <v>182900</v>
      </c>
      <c r="D196" s="30">
        <v>146671.4</v>
      </c>
      <c r="E196" s="30"/>
      <c r="F196" s="36"/>
      <c r="G196" s="36">
        <v>815</v>
      </c>
      <c r="H196" s="37"/>
    </row>
    <row r="197" spans="1:8" s="38" customFormat="1" ht="60.75" customHeight="1" x14ac:dyDescent="0.2">
      <c r="A197" s="29" t="s">
        <v>442</v>
      </c>
      <c r="B197" s="5" t="s">
        <v>444</v>
      </c>
      <c r="C197" s="30">
        <f>SUBTOTAL(9,C198)</f>
        <v>805602</v>
      </c>
      <c r="D197" s="30">
        <f>SUBTOTAL(9,D198)</f>
        <v>2193778.2000000002</v>
      </c>
      <c r="E197" s="30">
        <f>SUBTOTAL(9,E198)</f>
        <v>1600000</v>
      </c>
      <c r="F197" s="36" t="s">
        <v>260</v>
      </c>
      <c r="G197" s="45">
        <v>804</v>
      </c>
      <c r="H197" s="37"/>
    </row>
    <row r="198" spans="1:8" s="2" customFormat="1" ht="63.75" x14ac:dyDescent="0.2">
      <c r="A198" s="29" t="s">
        <v>441</v>
      </c>
      <c r="B198" s="5" t="s">
        <v>443</v>
      </c>
      <c r="C198" s="30">
        <v>805602</v>
      </c>
      <c r="D198" s="30">
        <v>2193778.2000000002</v>
      </c>
      <c r="E198" s="30">
        <v>1600000</v>
      </c>
      <c r="F198" s="3"/>
      <c r="G198" s="3">
        <v>804</v>
      </c>
      <c r="H198" s="1"/>
    </row>
    <row r="199" spans="1:8" s="2" customFormat="1" ht="118.5" customHeight="1" x14ac:dyDescent="0.2">
      <c r="A199" s="29" t="s">
        <v>401</v>
      </c>
      <c r="B199" s="5" t="s">
        <v>400</v>
      </c>
      <c r="C199" s="30">
        <v>50</v>
      </c>
      <c r="D199" s="30">
        <v>0</v>
      </c>
      <c r="E199" s="30">
        <v>0</v>
      </c>
      <c r="F199" s="3"/>
      <c r="G199" s="34">
        <v>805</v>
      </c>
      <c r="H199" s="1"/>
    </row>
    <row r="200" spans="1:8" s="2" customFormat="1" ht="51" x14ac:dyDescent="0.2">
      <c r="A200" s="29" t="s">
        <v>271</v>
      </c>
      <c r="B200" s="5" t="s">
        <v>273</v>
      </c>
      <c r="C200" s="30">
        <f>SUBTOTAL(9,C201)</f>
        <v>50000</v>
      </c>
      <c r="D200" s="30">
        <f>SUBTOTAL(9,D201)</f>
        <v>0</v>
      </c>
      <c r="E200" s="30">
        <f>SUBTOTAL(9,E201)</f>
        <v>0</v>
      </c>
      <c r="F200" s="3" t="s">
        <v>275</v>
      </c>
      <c r="G200" s="3">
        <v>805</v>
      </c>
      <c r="H200" s="1"/>
    </row>
    <row r="201" spans="1:8" s="2" customFormat="1" ht="63.75" x14ac:dyDescent="0.2">
      <c r="A201" s="29" t="s">
        <v>272</v>
      </c>
      <c r="B201" s="5" t="s">
        <v>274</v>
      </c>
      <c r="C201" s="30">
        <v>50000</v>
      </c>
      <c r="D201" s="30"/>
      <c r="E201" s="30"/>
      <c r="F201" s="3"/>
      <c r="G201" s="3"/>
      <c r="H201" s="1"/>
    </row>
    <row r="202" spans="1:8" s="2" customFormat="1" ht="51" x14ac:dyDescent="0.2">
      <c r="A202" s="29" t="s">
        <v>190</v>
      </c>
      <c r="B202" s="5" t="s">
        <v>191</v>
      </c>
      <c r="C202" s="30">
        <f>SUBTOTAL(9,C203)</f>
        <v>23750</v>
      </c>
      <c r="D202" s="30">
        <f>SUBTOTAL(9,D203)</f>
        <v>86070</v>
      </c>
      <c r="E202" s="30">
        <f>SUBTOTAL(9,E203)</f>
        <v>0</v>
      </c>
      <c r="F202" s="3" t="s">
        <v>256</v>
      </c>
      <c r="G202" s="34">
        <v>815</v>
      </c>
      <c r="H202" s="1"/>
    </row>
    <row r="203" spans="1:8" s="2" customFormat="1" ht="63.75" x14ac:dyDescent="0.2">
      <c r="A203" s="29" t="s">
        <v>186</v>
      </c>
      <c r="B203" s="5" t="s">
        <v>187</v>
      </c>
      <c r="C203" s="30">
        <v>23750</v>
      </c>
      <c r="D203" s="30">
        <v>86070</v>
      </c>
      <c r="E203" s="30"/>
      <c r="F203" s="3"/>
      <c r="G203" s="3">
        <v>815</v>
      </c>
      <c r="H203" s="1"/>
    </row>
    <row r="204" spans="1:8" s="2" customFormat="1" ht="38.25" x14ac:dyDescent="0.2">
      <c r="A204" s="29" t="s">
        <v>168</v>
      </c>
      <c r="B204" s="5" t="s">
        <v>170</v>
      </c>
      <c r="C204" s="30">
        <f>SUBTOTAL(9,C205)</f>
        <v>79272.899999999994</v>
      </c>
      <c r="D204" s="30">
        <f>SUBTOTAL(9,D205)</f>
        <v>44081</v>
      </c>
      <c r="E204" s="30">
        <f>SUBTOTAL(9,E205)</f>
        <v>35283.5</v>
      </c>
      <c r="F204" s="3" t="s">
        <v>263</v>
      </c>
      <c r="G204" s="34">
        <v>806</v>
      </c>
      <c r="H204" s="1"/>
    </row>
    <row r="205" spans="1:8" s="2" customFormat="1" ht="51" x14ac:dyDescent="0.2">
      <c r="A205" s="29" t="s">
        <v>169</v>
      </c>
      <c r="B205" s="5" t="s">
        <v>171</v>
      </c>
      <c r="C205" s="30">
        <v>79272.899999999994</v>
      </c>
      <c r="D205" s="30">
        <v>44081</v>
      </c>
      <c r="E205" s="30">
        <v>35283.5</v>
      </c>
      <c r="F205" s="3"/>
      <c r="G205" s="3">
        <v>806</v>
      </c>
      <c r="H205" s="1"/>
    </row>
    <row r="206" spans="1:8" s="2" customFormat="1" ht="25.5" x14ac:dyDescent="0.2">
      <c r="A206" s="29" t="s">
        <v>402</v>
      </c>
      <c r="B206" s="5" t="s">
        <v>83</v>
      </c>
      <c r="C206" s="30">
        <f>SUBTOTAL(9,C207)</f>
        <v>1000</v>
      </c>
      <c r="D206" s="30">
        <f t="shared" ref="D206:E206" si="17">SUBTOTAL(9,D207)</f>
        <v>0</v>
      </c>
      <c r="E206" s="30">
        <f t="shared" si="17"/>
        <v>0</v>
      </c>
      <c r="F206" s="3" t="s">
        <v>207</v>
      </c>
      <c r="G206" s="34">
        <v>851</v>
      </c>
      <c r="H206" s="1"/>
    </row>
    <row r="207" spans="1:8" s="2" customFormat="1" ht="25.5" x14ac:dyDescent="0.2">
      <c r="A207" s="29" t="s">
        <v>403</v>
      </c>
      <c r="B207" s="5" t="s">
        <v>84</v>
      </c>
      <c r="C207" s="30">
        <v>1000</v>
      </c>
      <c r="D207" s="30"/>
      <c r="E207" s="30"/>
      <c r="F207" s="3"/>
      <c r="G207" s="3">
        <v>851</v>
      </c>
      <c r="H207" s="1"/>
    </row>
    <row r="208" spans="1:8" s="2" customFormat="1" ht="25.5" x14ac:dyDescent="0.2">
      <c r="A208" s="29" t="s">
        <v>407</v>
      </c>
      <c r="B208" s="5" t="s">
        <v>404</v>
      </c>
      <c r="C208" s="30">
        <f>SUBTOTAL(9,C209)</f>
        <v>15000</v>
      </c>
      <c r="D208" s="30">
        <f t="shared" ref="D208:E208" si="18">SUBTOTAL(9,D209)</f>
        <v>0</v>
      </c>
      <c r="E208" s="30">
        <f t="shared" si="18"/>
        <v>0</v>
      </c>
      <c r="F208" s="3" t="s">
        <v>276</v>
      </c>
      <c r="G208" s="34">
        <v>851</v>
      </c>
      <c r="H208" s="1"/>
    </row>
    <row r="209" spans="1:8" s="2" customFormat="1" ht="38.25" x14ac:dyDescent="0.2">
      <c r="A209" s="29" t="s">
        <v>408</v>
      </c>
      <c r="B209" s="5" t="s">
        <v>405</v>
      </c>
      <c r="C209" s="30">
        <v>15000</v>
      </c>
      <c r="D209" s="30"/>
      <c r="E209" s="30"/>
      <c r="F209" s="3"/>
      <c r="G209" s="3">
        <v>851</v>
      </c>
      <c r="H209" s="1"/>
    </row>
    <row r="210" spans="1:8" s="2" customFormat="1" ht="51" x14ac:dyDescent="0.2">
      <c r="A210" s="29" t="s">
        <v>117</v>
      </c>
      <c r="B210" s="5" t="s">
        <v>406</v>
      </c>
      <c r="C210" s="30">
        <f>SUBTOTAL(9,C211)</f>
        <v>104.5</v>
      </c>
      <c r="D210" s="30">
        <f t="shared" ref="D210:E210" si="19">SUBTOTAL(9,D211)</f>
        <v>104.5</v>
      </c>
      <c r="E210" s="30">
        <f t="shared" si="19"/>
        <v>116.2</v>
      </c>
      <c r="F210" s="3" t="s">
        <v>235</v>
      </c>
      <c r="G210" s="46">
        <v>805</v>
      </c>
      <c r="H210" s="1"/>
    </row>
    <row r="211" spans="1:8" ht="63.75" x14ac:dyDescent="0.2">
      <c r="A211" s="29" t="s">
        <v>118</v>
      </c>
      <c r="B211" s="5" t="s">
        <v>119</v>
      </c>
      <c r="C211" s="30">
        <v>104.5</v>
      </c>
      <c r="D211" s="30">
        <v>104.5</v>
      </c>
      <c r="E211" s="30">
        <v>116.2</v>
      </c>
      <c r="G211" s="3">
        <v>805</v>
      </c>
    </row>
    <row r="212" spans="1:8" ht="25.5" x14ac:dyDescent="0.2">
      <c r="A212" s="29" t="s">
        <v>277</v>
      </c>
      <c r="B212" s="5" t="s">
        <v>278</v>
      </c>
      <c r="C212" s="30">
        <f>SUBTOTAL(9,C213:C214)</f>
        <v>2053982.2000000002</v>
      </c>
      <c r="D212" s="30">
        <f t="shared" ref="D212:E212" si="20">SUBTOTAL(9,D213:D214)</f>
        <v>0</v>
      </c>
      <c r="E212" s="30">
        <f t="shared" si="20"/>
        <v>0</v>
      </c>
      <c r="G212" s="3">
        <v>802</v>
      </c>
    </row>
    <row r="213" spans="1:8" ht="89.25" x14ac:dyDescent="0.2">
      <c r="A213" s="29" t="s">
        <v>279</v>
      </c>
      <c r="B213" s="5" t="s">
        <v>280</v>
      </c>
      <c r="C213" s="30">
        <v>1982388.1</v>
      </c>
      <c r="D213" s="30"/>
      <c r="E213" s="30"/>
      <c r="G213" s="3">
        <v>802</v>
      </c>
    </row>
    <row r="214" spans="1:8" ht="63.75" x14ac:dyDescent="0.2">
      <c r="A214" s="29" t="s">
        <v>281</v>
      </c>
      <c r="B214" s="5" t="s">
        <v>282</v>
      </c>
      <c r="C214" s="30">
        <v>71594.100000000006</v>
      </c>
      <c r="D214" s="30"/>
      <c r="E214" s="30"/>
    </row>
  </sheetData>
  <autoFilter ref="A11:E214"/>
  <mergeCells count="4">
    <mergeCell ref="A7:E7"/>
    <mergeCell ref="A9:A10"/>
    <mergeCell ref="B9:B10"/>
    <mergeCell ref="C9:E9"/>
  </mergeCells>
  <conditionalFormatting sqref="C1:C4">
    <cfRule type="expression" dxfId="0" priority="1" stopIfTrue="1">
      <formula>#REF!&lt;&gt;""</formula>
    </cfRule>
  </conditionalFormatting>
  <pageMargins left="0.51181102362204722" right="0" top="0.39370078740157483" bottom="0.27559055118110237" header="0.23622047244094491" footer="0.47244094488188981"/>
  <pageSetup paperSize="9" scale="73"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2022-2024 </vt:lpstr>
      <vt:lpstr>'2022-2024 '!Заголовки_для_печати</vt:lpstr>
      <vt:lpstr>'2022-2024 '!Область_печати</vt:lpstr>
    </vt:vector>
  </TitlesOfParts>
  <Company>Россельхозбанк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Кискина И. В.</dc:creator>
  <cp:lastModifiedBy>Малышенкова Е.И.</cp:lastModifiedBy>
  <cp:lastPrinted>2021-12-12T10:27:37Z</cp:lastPrinted>
  <dcterms:created xsi:type="dcterms:W3CDTF">2016-10-22T18:38:36Z</dcterms:created>
  <dcterms:modified xsi:type="dcterms:W3CDTF">2021-12-13T16:18:11Z</dcterms:modified>
</cp:coreProperties>
</file>